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80" windowHeight="11020" activeTab="2"/>
  </bookViews>
  <sheets>
    <sheet name="főösszesítő" sheetId="7" r:id="rId1"/>
    <sheet name="Összesítő" sheetId="8" r:id="rId2"/>
    <sheet name="ÖSSZES HELYISÉG_MUNKANEMENKÉNT" sheetId="3" r:id="rId3"/>
  </sheets>
  <definedNames>
    <definedName name="_xlnm.Print_Area" localSheetId="0">főösszesítő!$A$1:$D$26</definedName>
    <definedName name="_xlnm.Print_Area" localSheetId="2">'ÖSSZES HELYISÉG_MUNKANEMENKÉNT'!$B$2:$J$48</definedName>
    <definedName name="_xlnm.Print_Area" localSheetId="1">Összesítő!$A$1:$D$22</definedName>
  </definedNames>
  <calcPr calcId="145621"/>
</workbook>
</file>

<file path=xl/calcChain.xml><?xml version="1.0" encoding="utf-8"?>
<calcChain xmlns="http://schemas.openxmlformats.org/spreadsheetml/2006/main">
  <c r="J20" i="3" l="1"/>
  <c r="I20" i="3"/>
  <c r="J34" i="3"/>
  <c r="I34" i="3"/>
  <c r="I47" i="3"/>
  <c r="J47" i="3"/>
  <c r="J46" i="3"/>
  <c r="I46" i="3"/>
  <c r="K40" i="3" l="1"/>
  <c r="E40" i="3" s="1"/>
  <c r="K20" i="3"/>
  <c r="J40" i="3" l="1"/>
  <c r="I40" i="3"/>
  <c r="K45" i="3"/>
  <c r="E45" i="3" s="1"/>
  <c r="K27" i="3"/>
  <c r="E27" i="3" s="1"/>
  <c r="K26" i="3"/>
  <c r="E26" i="3" s="1"/>
  <c r="K25" i="3"/>
  <c r="E25" i="3" s="1"/>
  <c r="K24" i="3"/>
  <c r="E24" i="3" s="1"/>
  <c r="K33" i="3"/>
  <c r="E33" i="3" s="1"/>
  <c r="K32" i="3"/>
  <c r="E32" i="3" s="1"/>
  <c r="K31" i="3"/>
  <c r="E31" i="3" s="1"/>
  <c r="K30" i="3"/>
  <c r="E30" i="3" s="1"/>
  <c r="K29" i="3"/>
  <c r="E29" i="3" s="1"/>
  <c r="K22" i="3"/>
  <c r="E22" i="3" s="1"/>
  <c r="K9" i="3"/>
  <c r="E9" i="3" s="1"/>
  <c r="K8" i="3"/>
  <c r="E8" i="3" s="1"/>
  <c r="K7" i="3"/>
  <c r="E7" i="3" s="1"/>
  <c r="K5" i="3"/>
  <c r="E5" i="3" s="1"/>
  <c r="K4" i="3"/>
  <c r="E4" i="3" s="1"/>
  <c r="K19" i="3"/>
  <c r="E19" i="3" s="1"/>
  <c r="K39" i="3"/>
  <c r="E39" i="3" s="1"/>
  <c r="K38" i="3"/>
  <c r="E38" i="3" s="1"/>
  <c r="K37" i="3"/>
  <c r="E37" i="3" s="1"/>
  <c r="K36" i="3"/>
  <c r="E36" i="3" s="1"/>
  <c r="K23" i="3"/>
  <c r="K18" i="3"/>
  <c r="E18" i="3" s="1"/>
  <c r="K17" i="3"/>
  <c r="E17" i="3" s="1"/>
  <c r="K16" i="3"/>
  <c r="E16" i="3" s="1"/>
  <c r="K15" i="3"/>
  <c r="E15" i="3" s="1"/>
  <c r="K14" i="3"/>
  <c r="E14" i="3" s="1"/>
  <c r="I18" i="3" l="1"/>
  <c r="J18" i="3"/>
  <c r="J9" i="3"/>
  <c r="I27" i="3"/>
  <c r="J27" i="3"/>
  <c r="I19" i="3"/>
  <c r="J19" i="3"/>
  <c r="I45" i="3"/>
  <c r="J45" i="3"/>
  <c r="J44" i="3" l="1"/>
  <c r="I44" i="3"/>
  <c r="K6" i="3" l="1"/>
  <c r="E6" i="3" s="1"/>
  <c r="J43" i="3"/>
  <c r="I43" i="3"/>
  <c r="J42" i="3"/>
  <c r="I42" i="3"/>
  <c r="I48" i="3" l="1"/>
  <c r="C16" i="8" s="1"/>
  <c r="J48" i="3"/>
  <c r="D16" i="8" s="1"/>
  <c r="J17" i="3" l="1"/>
  <c r="I17" i="3"/>
  <c r="J16" i="3"/>
  <c r="I16" i="3"/>
  <c r="J15" i="3"/>
  <c r="I15" i="3"/>
  <c r="J14" i="3"/>
  <c r="I14" i="3"/>
  <c r="J26" i="3"/>
  <c r="I26" i="3"/>
  <c r="J25" i="3"/>
  <c r="I25" i="3"/>
  <c r="J24" i="3"/>
  <c r="I24" i="3"/>
  <c r="J22" i="3"/>
  <c r="J23" i="3" s="1"/>
  <c r="I22" i="3"/>
  <c r="I23" i="3" s="1"/>
  <c r="J33" i="3"/>
  <c r="I33" i="3"/>
  <c r="J32" i="3"/>
  <c r="I32" i="3"/>
  <c r="J31" i="3"/>
  <c r="I31" i="3"/>
  <c r="J30" i="3"/>
  <c r="I30" i="3"/>
  <c r="J29" i="3"/>
  <c r="I29" i="3"/>
  <c r="J39" i="3"/>
  <c r="I39" i="3"/>
  <c r="J38" i="3"/>
  <c r="I38" i="3"/>
  <c r="J37" i="3"/>
  <c r="I37" i="3"/>
  <c r="J36" i="3"/>
  <c r="I36" i="3"/>
  <c r="J28" i="3" l="1"/>
  <c r="D13" i="8" s="1"/>
  <c r="I35" i="3"/>
  <c r="C14" i="8" s="1"/>
  <c r="I28" i="3"/>
  <c r="C13" i="8" s="1"/>
  <c r="J41" i="3"/>
  <c r="D15" i="8" s="1"/>
  <c r="I41" i="3"/>
  <c r="C15" i="8" s="1"/>
  <c r="J21" i="3"/>
  <c r="D11" i="8" s="1"/>
  <c r="I21" i="3"/>
  <c r="C11" i="8" s="1"/>
  <c r="J35" i="3"/>
  <c r="D14" i="8" s="1"/>
  <c r="C12" i="8"/>
  <c r="D12" i="8"/>
  <c r="J8" i="3"/>
  <c r="J7" i="3"/>
  <c r="J6" i="3"/>
  <c r="J5" i="3"/>
  <c r="J4" i="3"/>
  <c r="J10" i="3" l="1"/>
  <c r="D10" i="8" s="1"/>
  <c r="I10" i="3"/>
  <c r="C10" i="8" s="1"/>
  <c r="C17" i="8" s="1"/>
  <c r="C14" i="7" s="1"/>
  <c r="D17" i="8" l="1"/>
  <c r="D14" i="7" s="1"/>
  <c r="C15" i="7" l="1"/>
  <c r="C16" i="7" s="1"/>
  <c r="C17" i="7" s="1"/>
</calcChain>
</file>

<file path=xl/sharedStrings.xml><?xml version="1.0" encoding="utf-8"?>
<sst xmlns="http://schemas.openxmlformats.org/spreadsheetml/2006/main" count="170" uniqueCount="108">
  <si>
    <t>Bontás</t>
  </si>
  <si>
    <t>db</t>
  </si>
  <si>
    <t>Építés</t>
  </si>
  <si>
    <t>falburkolat,csempeburkolat leverés</t>
  </si>
  <si>
    <t>fm</t>
  </si>
  <si>
    <t>teherhordó kerámia falazat bontása, 38cm</t>
  </si>
  <si>
    <t>padlóburkolat (kerámia) bontása</t>
  </si>
  <si>
    <t>aljzatbeton bontása 10 cm-ig</t>
  </si>
  <si>
    <t>nyílászárók bontása, ablakok, kapuk, ráccsal</t>
  </si>
  <si>
    <t>gumilemez (0,4 kapcsolótérben)</t>
  </si>
  <si>
    <t>tűzgátló ajtó 120/240, T120
B1 konszignáció alapján</t>
  </si>
  <si>
    <t>Mennyiség</t>
  </si>
  <si>
    <t>padlócsatornák tisztítása</t>
  </si>
  <si>
    <t>acél szelvények elhelyezése a padlócsatornákhoz (U, L, laposvas)</t>
  </si>
  <si>
    <t xml:space="preserve">Tétel </t>
  </si>
  <si>
    <t>készlet</t>
  </si>
  <si>
    <t>ÖSSZESEN:</t>
  </si>
  <si>
    <t>Ssz.</t>
  </si>
  <si>
    <t>Anyag</t>
  </si>
  <si>
    <t>Díj</t>
  </si>
  <si>
    <t>Tétel ára összesen
(HUF)</t>
  </si>
  <si>
    <t>Egységre jutó
(HUF)</t>
  </si>
  <si>
    <t>003 - konyha, 004-005-006 helyiségek</t>
  </si>
  <si>
    <t>belső vakolat készítése, hagyományos kész-vakolatrendszer (alap és simítóvakolat kézi felhordással, LB KNAUF) 
felületelőkészítéssel, járulékos munkákkal együtt készre készítve</t>
  </si>
  <si>
    <t>nyílásszűkítés, kisméretű, tömör tégla falazattal, csorbázatvéséssel, Hf10 falazó c. mészhabarcsba rakva</t>
  </si>
  <si>
    <t>szerelt válaszfal készítése, A1 tűzgátló kivitel,CW 100 tartóvázzal, 2x2 rtg gipszkarton és 2x1rtg gipszrost lappal burkoltan, ásványi szálas hőszigeteléssel, csavarfejek és illesztések glettelésével, hézagtömítés tűzgátló tömítéssel. Falvastagság 180mm</t>
  </si>
  <si>
    <t>felületelőkészítés, egyszeri simítás (glettelés), csiszolással</t>
  </si>
  <si>
    <t>6,10</t>
  </si>
  <si>
    <t>6,11</t>
  </si>
  <si>
    <t>6,12</t>
  </si>
  <si>
    <t>6,13</t>
  </si>
  <si>
    <t>7,1</t>
  </si>
  <si>
    <t>7,2</t>
  </si>
  <si>
    <t>7,3</t>
  </si>
  <si>
    <t>7,4</t>
  </si>
  <si>
    <t>falfestés előkészített felületre, oldalfalon és mennyezeten hagyományos mészfestéssel 3 rétegben</t>
  </si>
  <si>
    <t>002 - diszpécser helyiség</t>
  </si>
  <si>
    <t>1,1</t>
  </si>
  <si>
    <t>008-telemechanika</t>
  </si>
  <si>
    <t>009-gépház</t>
  </si>
  <si>
    <t>010-kazánház</t>
  </si>
  <si>
    <t>013-0,4kV-os kapcsolóhelyiségek</t>
  </si>
  <si>
    <t>kisméretű, tömör tégla falazat, 25cm, hagyományos falazóhabarcsba rakva</t>
  </si>
  <si>
    <t>padlóburkolatok ragasztott kivitelben, 30x30 greslap PEI IV. (árban 3500Ft/m²) , 3mm vtg önterülő aljzatkiegyenlítéssel, 3mm fugaszélességgel</t>
  </si>
  <si>
    <t xml:space="preserve">lábazatburkolat készítése 10cm mag. ragasztott kivitelben, 30x30 greslap PEI IV. </t>
  </si>
  <si>
    <t xml:space="preserve">Fővárosi Vízművek ZRt.                 </t>
  </si>
  <si>
    <t xml:space="preserve">Építési munkák - Kiviteli terv         </t>
  </si>
  <si>
    <t xml:space="preserve">Költségvetési kiírás                   </t>
  </si>
  <si>
    <t xml:space="preserve">                                       </t>
  </si>
  <si>
    <t>Költségvetés főösszesítő</t>
  </si>
  <si>
    <t>Megnevezés</t>
  </si>
  <si>
    <t>Anyagköltség</t>
  </si>
  <si>
    <t>Díjköltség</t>
  </si>
  <si>
    <t>2.1 ÁFA vetítési alap</t>
  </si>
  <si>
    <t>2.2 Áfa</t>
  </si>
  <si>
    <t>3.  A munka ára</t>
  </si>
  <si>
    <t>1. Építési munkák - építészet</t>
  </si>
  <si>
    <t>Ferihegyi újgépház rekonstrukciója</t>
  </si>
  <si>
    <t>Munkanem megnevezése</t>
  </si>
  <si>
    <t>Munkanem összesítő</t>
  </si>
  <si>
    <t>Költségtérítés tételek</t>
  </si>
  <si>
    <t>Falazás és egyéb kőműves munkák</t>
  </si>
  <si>
    <t>Vakolás és rabicolás</t>
  </si>
  <si>
    <t>Lakatosszerkezetek elhelyezése</t>
  </si>
  <si>
    <t>Összesen:</t>
  </si>
  <si>
    <t>Bontási munkák</t>
  </si>
  <si>
    <t>Burkolatok készítése</t>
  </si>
  <si>
    <t>Felületképzés</t>
  </si>
  <si>
    <t>9,1</t>
  </si>
  <si>
    <t>óra</t>
  </si>
  <si>
    <t>9,2</t>
  </si>
  <si>
    <t>megvalósulási tervdokumentáció elkészítése</t>
  </si>
  <si>
    <t>tervezői műszaki vezetés a kivitelezés helyszínén</t>
  </si>
  <si>
    <r>
      <t>m</t>
    </r>
    <r>
      <rPr>
        <sz val="11"/>
        <color theme="1"/>
        <rFont val="Calibri"/>
        <family val="2"/>
        <charset val="238"/>
        <scheme val="minor"/>
      </rPr>
      <t>³</t>
    </r>
  </si>
  <si>
    <r>
      <t>m</t>
    </r>
    <r>
      <rPr>
        <sz val="11"/>
        <color theme="1"/>
        <rFont val="Calibri"/>
        <family val="2"/>
        <charset val="238"/>
        <scheme val="minor"/>
      </rPr>
      <t>²</t>
    </r>
  </si>
  <si>
    <t>ÖSSZESEN</t>
  </si>
  <si>
    <t>acélfelületek előkészítése mázolási munkához alapozóval, felületelőkészítés - meglévő nyílászárón</t>
  </si>
  <si>
    <t>Minden tétel tartalmazza a törmelék továbbmozgatását, konténeres elszállítást 15-20 km-ig, lerakóhelyi díjat, belső anyagmozgatást</t>
  </si>
  <si>
    <t>9,3</t>
  </si>
  <si>
    <t>Mobil WC bérleti díj elszámolása, szállítással, heti karbantartással</t>
  </si>
  <si>
    <t>hó</t>
  </si>
  <si>
    <t>klt</t>
  </si>
  <si>
    <t>Mosogató elhelyezése és bekötése, hideg-meleg vízre,háztartási mosogatók, csaptelep és bűzelzáróval kompletten,bútorba beépített,egymedencés
Rozsdamentes lemez mosogató, 404x374 mm, HM 400, egymedencés, beépíthető</t>
  </si>
  <si>
    <t>Beépített szekrények elhelyezése és helyszíni szerelése, alsó konyhaszekrény</t>
  </si>
  <si>
    <t>Régi gépház</t>
  </si>
  <si>
    <t>meglévő csatornafedlapok felületkezelése, homokfúvással és festéssel</t>
  </si>
  <si>
    <t>acél szelvények felületkezelése, festése(U, L, laposvas)</t>
  </si>
  <si>
    <t>9.4</t>
  </si>
  <si>
    <t>1,9</t>
  </si>
  <si>
    <t>Járdaburkolat bontás</t>
  </si>
  <si>
    <t>3,7</t>
  </si>
  <si>
    <t>Járda építés</t>
  </si>
  <si>
    <t>5,5</t>
  </si>
  <si>
    <t>falburkolat készítése</t>
  </si>
  <si>
    <t>Ferihegyi újgépház rekonstrukciója II. ütem</t>
  </si>
  <si>
    <t>Stiebel Eltron CNS 200 S tip., 3 db. 2 Kw-os és 2 db 1kW-os fali fűtőberendezés beszerzése, felszerelése.</t>
  </si>
  <si>
    <t>011 Gázfogadó, 012 tároló helyiség, 014,015 transzfomátor kamrák</t>
  </si>
  <si>
    <t>faláttörés készítése 40cm vastagságban  30x30cm méretig</t>
  </si>
  <si>
    <t>bordás lemezek elhelyezése K-É15 és K-É16 szerint, L2-L16 konszignációs lapok alapján, méretre gyártott, festett kivitel, elhelyezve</t>
  </si>
  <si>
    <t>acél nyílászárók alap-, közbenső,- és átvonó festése, mázolása - meglévő nyílászárón, megrepedt drótüveg cseréje.</t>
  </si>
  <si>
    <t>Bejárati kapu átalakítása (úszókapu, nyílása 4 m)</t>
  </si>
  <si>
    <t>6,14</t>
  </si>
  <si>
    <t>3,8</t>
  </si>
  <si>
    <t>WC-ben lévő forróvíztároló csurgalékvíz elvezetése</t>
  </si>
  <si>
    <t>7,5</t>
  </si>
  <si>
    <t>fa nyílászárók felületkezelése, mázolása</t>
  </si>
  <si>
    <t>9,5</t>
  </si>
  <si>
    <t>9,6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</si>
</sst>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5" fillId="2" borderId="2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3" fontId="0" fillId="0" borderId="12" xfId="1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 wrapText="1"/>
    </xf>
    <xf numFmtId="0" fontId="1" fillId="2" borderId="8" xfId="0" applyFont="1" applyFill="1" applyBorder="1" applyAlignment="1">
      <alignment vertical="center" wrapText="1"/>
    </xf>
    <xf numFmtId="3" fontId="0" fillId="0" borderId="17" xfId="1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/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10" fontId="8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 vertical="top"/>
    </xf>
    <xf numFmtId="0" fontId="11" fillId="0" borderId="0" xfId="0" applyFont="1"/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vertical="top" wrapText="1"/>
    </xf>
    <xf numFmtId="0" fontId="0" fillId="0" borderId="0" xfId="0" applyFont="1"/>
    <xf numFmtId="0" fontId="0" fillId="0" borderId="1" xfId="0" applyFont="1" applyBorder="1" applyAlignment="1">
      <alignment vertical="top" wrapText="1"/>
    </xf>
    <xf numFmtId="164" fontId="0" fillId="0" borderId="7" xfId="0" applyNumberFormat="1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164" fontId="0" fillId="0" borderId="3" xfId="0" applyNumberFormat="1" applyFont="1" applyBorder="1" applyAlignment="1">
      <alignment vertical="top"/>
    </xf>
    <xf numFmtId="1" fontId="0" fillId="0" borderId="13" xfId="0" applyNumberFormat="1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vertical="top"/>
    </xf>
    <xf numFmtId="3" fontId="0" fillId="0" borderId="17" xfId="0" applyNumberFormat="1" applyFont="1" applyBorder="1" applyAlignment="1">
      <alignment vertical="top"/>
    </xf>
    <xf numFmtId="3" fontId="0" fillId="0" borderId="12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16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" fontId="0" fillId="0" borderId="0" xfId="0" applyNumberFormat="1" applyFont="1" applyAlignment="1">
      <alignment vertical="top"/>
    </xf>
    <xf numFmtId="1" fontId="0" fillId="0" borderId="0" xfId="0" applyNumberFormat="1" applyFont="1" applyAlignment="1"/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6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3" borderId="27" xfId="0" applyFont="1" applyFill="1" applyBorder="1" applyAlignment="1">
      <alignment vertical="top" wrapText="1"/>
    </xf>
    <xf numFmtId="49" fontId="1" fillId="3" borderId="28" xfId="0" applyNumberFormat="1" applyFont="1" applyFill="1" applyBorder="1" applyAlignment="1">
      <alignment horizontal="center" vertical="top" wrapText="1"/>
    </xf>
    <xf numFmtId="0" fontId="0" fillId="3" borderId="28" xfId="0" applyFont="1" applyFill="1" applyBorder="1" applyAlignment="1">
      <alignment vertical="top" wrapText="1"/>
    </xf>
    <xf numFmtId="164" fontId="0" fillId="3" borderId="28" xfId="0" applyNumberFormat="1" applyFont="1" applyFill="1" applyBorder="1" applyAlignment="1">
      <alignment vertical="top"/>
    </xf>
    <xf numFmtId="1" fontId="0" fillId="3" borderId="28" xfId="0" applyNumberFormat="1" applyFont="1" applyFill="1" applyBorder="1" applyAlignment="1">
      <alignment vertical="top"/>
    </xf>
    <xf numFmtId="3" fontId="1" fillId="3" borderId="23" xfId="1" applyNumberFormat="1" applyFont="1" applyFill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center" textRotation="90" wrapText="1"/>
    </xf>
    <xf numFmtId="49" fontId="1" fillId="0" borderId="0" xfId="0" applyNumberFormat="1" applyFont="1" applyBorder="1" applyAlignment="1">
      <alignment horizontal="center" textRotation="90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0" fillId="0" borderId="7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left" vertical="center"/>
    </xf>
    <xf numFmtId="3" fontId="0" fillId="0" borderId="17" xfId="1" applyNumberFormat="1" applyFont="1" applyBorder="1" applyAlignment="1">
      <alignment horizontal="right" vertical="center"/>
    </xf>
    <xf numFmtId="0" fontId="0" fillId="0" borderId="7" xfId="1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" fontId="0" fillId="0" borderId="13" xfId="0" applyNumberFormat="1" applyFont="1" applyBorder="1" applyAlignment="1">
      <alignment vertical="center"/>
    </xf>
    <xf numFmtId="3" fontId="2" fillId="0" borderId="12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right" vertical="center"/>
    </xf>
    <xf numFmtId="3" fontId="0" fillId="0" borderId="12" xfId="1" applyNumberFormat="1" applyFont="1" applyBorder="1" applyAlignment="1">
      <alignment horizontal="right" vertical="center"/>
    </xf>
    <xf numFmtId="3" fontId="0" fillId="0" borderId="3" xfId="1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3" fontId="2" fillId="0" borderId="16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3" fontId="0" fillId="0" borderId="16" xfId="1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164" fontId="0" fillId="0" borderId="12" xfId="0" applyNumberFormat="1" applyFont="1" applyBorder="1" applyAlignment="1">
      <alignment vertical="top"/>
    </xf>
    <xf numFmtId="1" fontId="0" fillId="0" borderId="12" xfId="0" applyNumberFormat="1" applyFont="1" applyBorder="1" applyAlignment="1">
      <alignment vertical="top"/>
    </xf>
    <xf numFmtId="164" fontId="5" fillId="2" borderId="31" xfId="0" applyNumberFormat="1" applyFont="1" applyFill="1" applyBorder="1" applyAlignment="1">
      <alignment horizontal="center" vertical="center" wrapText="1"/>
    </xf>
    <xf numFmtId="3" fontId="0" fillId="0" borderId="6" xfId="1" applyNumberFormat="1" applyFont="1" applyBorder="1" applyAlignment="1">
      <alignment horizontal="right" vertical="center"/>
    </xf>
    <xf numFmtId="3" fontId="0" fillId="0" borderId="7" xfId="1" applyNumberFormat="1" applyFont="1" applyBorder="1" applyAlignment="1">
      <alignment vertical="top"/>
    </xf>
    <xf numFmtId="3" fontId="0" fillId="0" borderId="3" xfId="1" applyNumberFormat="1" applyFont="1" applyBorder="1" applyAlignment="1">
      <alignment vertical="top"/>
    </xf>
    <xf numFmtId="3" fontId="1" fillId="3" borderId="31" xfId="1" applyNumberFormat="1" applyFont="1" applyFill="1" applyBorder="1" applyAlignment="1">
      <alignment vertical="top"/>
    </xf>
    <xf numFmtId="49" fontId="12" fillId="0" borderId="12" xfId="0" applyNumberFormat="1" applyFont="1" applyBorder="1" applyAlignment="1">
      <alignment horizontal="center" textRotation="90" wrapText="1"/>
    </xf>
    <xf numFmtId="49" fontId="1" fillId="0" borderId="12" xfId="0" applyNumberFormat="1" applyFont="1" applyBorder="1" applyAlignment="1">
      <alignment horizontal="center" textRotation="90" wrapText="1"/>
    </xf>
    <xf numFmtId="49" fontId="1" fillId="0" borderId="12" xfId="0" applyNumberFormat="1" applyFont="1" applyFill="1" applyBorder="1" applyAlignment="1">
      <alignment horizontal="center" textRotation="90" wrapText="1"/>
    </xf>
    <xf numFmtId="3" fontId="0" fillId="0" borderId="16" xfId="1" applyNumberFormat="1" applyFont="1" applyBorder="1" applyAlignment="1">
      <alignment vertical="top"/>
    </xf>
    <xf numFmtId="3" fontId="0" fillId="0" borderId="6" xfId="1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 wrapText="1"/>
    </xf>
    <xf numFmtId="164" fontId="0" fillId="0" borderId="6" xfId="0" applyNumberFormat="1" applyFont="1" applyBorder="1" applyAlignment="1">
      <alignment vertical="top"/>
    </xf>
    <xf numFmtId="1" fontId="0" fillId="0" borderId="15" xfId="0" applyNumberFormat="1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49" fontId="1" fillId="2" borderId="32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vertical="center" wrapText="1"/>
    </xf>
    <xf numFmtId="164" fontId="0" fillId="2" borderId="32" xfId="0" applyNumberFormat="1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3" fontId="1" fillId="2" borderId="32" xfId="0" applyNumberFormat="1" applyFont="1" applyFill="1" applyBorder="1" applyAlignment="1">
      <alignment vertical="center"/>
    </xf>
    <xf numFmtId="1" fontId="0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164" fontId="0" fillId="3" borderId="32" xfId="0" applyNumberFormat="1" applyFont="1" applyFill="1" applyBorder="1" applyAlignment="1">
      <alignment vertical="top"/>
    </xf>
    <xf numFmtId="1" fontId="0" fillId="3" borderId="32" xfId="0" applyNumberFormat="1" applyFont="1" applyFill="1" applyBorder="1" applyAlignment="1">
      <alignment vertical="top"/>
    </xf>
    <xf numFmtId="3" fontId="2" fillId="0" borderId="12" xfId="1" applyNumberFormat="1" applyFont="1" applyFill="1" applyBorder="1" applyAlignment="1">
      <alignment horizontal="right" vertical="center"/>
    </xf>
    <xf numFmtId="0" fontId="0" fillId="0" borderId="0" xfId="0" applyFont="1" applyFill="1"/>
    <xf numFmtId="3" fontId="2" fillId="0" borderId="33" xfId="0" applyNumberFormat="1" applyFont="1" applyBorder="1" applyAlignment="1">
      <alignment vertical="top"/>
    </xf>
    <xf numFmtId="3" fontId="2" fillId="0" borderId="17" xfId="0" applyNumberFormat="1" applyFont="1" applyBorder="1" applyAlignment="1">
      <alignment vertical="top"/>
    </xf>
    <xf numFmtId="3" fontId="2" fillId="0" borderId="12" xfId="0" applyNumberFormat="1" applyFont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3" fontId="0" fillId="0" borderId="12" xfId="1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top"/>
    </xf>
    <xf numFmtId="3" fontId="2" fillId="0" borderId="14" xfId="0" applyNumberFormat="1" applyFont="1" applyBorder="1" applyAlignment="1">
      <alignment vertical="top"/>
    </xf>
    <xf numFmtId="164" fontId="0" fillId="0" borderId="34" xfId="0" applyNumberFormat="1" applyFont="1" applyBorder="1" applyAlignment="1">
      <alignment vertical="top"/>
    </xf>
    <xf numFmtId="165" fontId="8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165" fontId="8" fillId="0" borderId="2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164" fontId="5" fillId="2" borderId="30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19"/>
  <sheetViews>
    <sheetView workbookViewId="0">
      <selection activeCell="E14" sqref="E14"/>
    </sheetView>
  </sheetViews>
  <sheetFormatPr defaultRowHeight="14.5" x14ac:dyDescent="0.35"/>
  <cols>
    <col min="1" max="1" width="43.453125" customWidth="1"/>
    <col min="2" max="2" width="10" customWidth="1"/>
    <col min="3" max="4" width="20.453125" customWidth="1"/>
  </cols>
  <sheetData>
    <row r="6" spans="1:5" ht="15.5" x14ac:dyDescent="0.35">
      <c r="A6" s="13" t="s">
        <v>45</v>
      </c>
      <c r="B6" s="13"/>
      <c r="D6" s="18"/>
    </row>
    <row r="7" spans="1:5" ht="15.5" x14ac:dyDescent="0.35">
      <c r="A7" s="13" t="s">
        <v>57</v>
      </c>
      <c r="B7" s="13"/>
      <c r="D7" s="18"/>
    </row>
    <row r="8" spans="1:5" ht="15.5" x14ac:dyDescent="0.35">
      <c r="A8" s="13" t="s">
        <v>46</v>
      </c>
      <c r="B8" s="13"/>
      <c r="D8" s="18"/>
    </row>
    <row r="9" spans="1:5" ht="15.5" x14ac:dyDescent="0.35">
      <c r="A9" s="13" t="s">
        <v>47</v>
      </c>
      <c r="B9" s="13"/>
      <c r="C9" s="13" t="s">
        <v>48</v>
      </c>
      <c r="D9" s="13"/>
    </row>
    <row r="10" spans="1:5" ht="15.75" x14ac:dyDescent="0.25">
      <c r="A10" s="13" t="s">
        <v>48</v>
      </c>
      <c r="B10" s="13"/>
      <c r="C10" s="13" t="s">
        <v>48</v>
      </c>
      <c r="D10" s="13"/>
    </row>
    <row r="11" spans="1:5" ht="18.5" x14ac:dyDescent="0.35">
      <c r="A11" s="140" t="s">
        <v>49</v>
      </c>
      <c r="B11" s="141"/>
      <c r="C11" s="141"/>
      <c r="D11" s="141"/>
    </row>
    <row r="12" spans="1:5" ht="18.75" x14ac:dyDescent="0.3">
      <c r="A12" s="14"/>
      <c r="B12" s="14"/>
      <c r="C12" s="14"/>
      <c r="D12" s="14"/>
    </row>
    <row r="13" spans="1:5" s="4" customFormat="1" ht="24" customHeight="1" x14ac:dyDescent="0.35">
      <c r="A13" s="29" t="s">
        <v>50</v>
      </c>
      <c r="B13" s="29"/>
      <c r="C13" s="22" t="s">
        <v>51</v>
      </c>
      <c r="D13" s="22" t="s">
        <v>52</v>
      </c>
    </row>
    <row r="14" spans="1:5" s="5" customFormat="1" ht="24" customHeight="1" x14ac:dyDescent="0.35">
      <c r="A14" s="15" t="s">
        <v>56</v>
      </c>
      <c r="B14" s="15"/>
      <c r="C14" s="138">
        <f>Összesítő!C17</f>
        <v>0</v>
      </c>
      <c r="D14" s="138">
        <f>Összesítő!D17</f>
        <v>0</v>
      </c>
      <c r="E14" s="139"/>
    </row>
    <row r="15" spans="1:5" s="5" customFormat="1" ht="24" customHeight="1" x14ac:dyDescent="0.35">
      <c r="A15" s="16" t="s">
        <v>53</v>
      </c>
      <c r="B15" s="16"/>
      <c r="C15" s="142">
        <f>ROUND(C14+D14,0)</f>
        <v>0</v>
      </c>
      <c r="D15" s="142"/>
    </row>
    <row r="16" spans="1:5" s="5" customFormat="1" ht="24" customHeight="1" x14ac:dyDescent="0.35">
      <c r="A16" s="15" t="s">
        <v>54</v>
      </c>
      <c r="B16" s="17">
        <v>0.27</v>
      </c>
      <c r="C16" s="143">
        <f>ROUND(C15*B16,0)</f>
        <v>0</v>
      </c>
      <c r="D16" s="143"/>
    </row>
    <row r="17" spans="1:4" s="5" customFormat="1" ht="24" customHeight="1" x14ac:dyDescent="0.35">
      <c r="A17" s="15" t="s">
        <v>55</v>
      </c>
      <c r="B17" s="15"/>
      <c r="C17" s="144">
        <f>ROUND(C15+C16,0)</f>
        <v>0</v>
      </c>
      <c r="D17" s="144"/>
    </row>
    <row r="18" spans="1:4" ht="15.75" x14ac:dyDescent="0.25">
      <c r="A18" s="13"/>
      <c r="B18" s="13"/>
      <c r="C18" s="13"/>
      <c r="D18" s="13"/>
    </row>
    <row r="19" spans="1:4" ht="15.75" x14ac:dyDescent="0.25">
      <c r="A19" s="13"/>
      <c r="B19" s="13"/>
      <c r="C19" s="13"/>
      <c r="D19" s="13"/>
    </row>
  </sheetData>
  <mergeCells count="4">
    <mergeCell ref="A11:D11"/>
    <mergeCell ref="C15:D15"/>
    <mergeCell ref="C16:D16"/>
    <mergeCell ref="C17:D17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0"/>
  <sheetViews>
    <sheetView workbookViewId="0">
      <selection activeCell="D16" sqref="D16"/>
    </sheetView>
  </sheetViews>
  <sheetFormatPr defaultRowHeight="14.5" x14ac:dyDescent="0.35"/>
  <cols>
    <col min="1" max="1" width="43.453125" customWidth="1"/>
    <col min="2" max="2" width="10" customWidth="1"/>
    <col min="3" max="4" width="20.453125" customWidth="1"/>
  </cols>
  <sheetData>
    <row r="2" spans="1:4" ht="15.5" x14ac:dyDescent="0.35">
      <c r="A2" s="13" t="s">
        <v>45</v>
      </c>
      <c r="B2" s="13"/>
      <c r="D2" s="18"/>
    </row>
    <row r="3" spans="1:4" ht="15.5" x14ac:dyDescent="0.35">
      <c r="A3" s="13" t="s">
        <v>94</v>
      </c>
      <c r="B3" s="13"/>
      <c r="D3" s="18"/>
    </row>
    <row r="4" spans="1:4" ht="15.5" x14ac:dyDescent="0.35">
      <c r="A4" s="13" t="s">
        <v>46</v>
      </c>
      <c r="B4" s="13"/>
      <c r="D4" s="18"/>
    </row>
    <row r="5" spans="1:4" ht="15.5" x14ac:dyDescent="0.35">
      <c r="A5" s="13" t="s">
        <v>47</v>
      </c>
      <c r="B5" s="13"/>
      <c r="C5" s="13" t="s">
        <v>48</v>
      </c>
      <c r="D5" s="13"/>
    </row>
    <row r="6" spans="1:4" ht="15.75" x14ac:dyDescent="0.25">
      <c r="A6" s="13" t="s">
        <v>48</v>
      </c>
      <c r="B6" s="13"/>
      <c r="C6" s="13" t="s">
        <v>48</v>
      </c>
      <c r="D6" s="13"/>
    </row>
    <row r="7" spans="1:4" s="19" customFormat="1" ht="18.5" x14ac:dyDescent="0.45">
      <c r="A7" s="140" t="s">
        <v>59</v>
      </c>
      <c r="B7" s="140"/>
      <c r="C7" s="140"/>
      <c r="D7" s="140"/>
    </row>
    <row r="8" spans="1:4" ht="15.75" x14ac:dyDescent="0.25">
      <c r="A8" s="13" t="s">
        <v>48</v>
      </c>
      <c r="B8" s="13"/>
      <c r="C8" s="13" t="s">
        <v>48</v>
      </c>
      <c r="D8" s="13"/>
    </row>
    <row r="9" spans="1:4" s="30" customFormat="1" ht="21.75" customHeight="1" x14ac:dyDescent="0.35">
      <c r="A9" s="31" t="s">
        <v>58</v>
      </c>
      <c r="B9" s="23"/>
      <c r="C9" s="23" t="s">
        <v>51</v>
      </c>
      <c r="D9" s="23" t="s">
        <v>52</v>
      </c>
    </row>
    <row r="10" spans="1:4" s="30" customFormat="1" ht="21.75" customHeight="1" x14ac:dyDescent="0.35">
      <c r="A10" s="24" t="s">
        <v>65</v>
      </c>
      <c r="B10" s="23"/>
      <c r="C10" s="26">
        <f>'ÖSSZES HELYISÉG_MUNKANEMENKÉNT'!$I$10</f>
        <v>0</v>
      </c>
      <c r="D10" s="26">
        <f>'ÖSSZES HELYISÉG_MUNKANEMENKÉNT'!$J$10</f>
        <v>0</v>
      </c>
    </row>
    <row r="11" spans="1:4" s="21" customFormat="1" ht="21.75" customHeight="1" x14ac:dyDescent="0.35">
      <c r="A11" s="24" t="s">
        <v>61</v>
      </c>
      <c r="B11" s="24"/>
      <c r="C11" s="26">
        <f>'ÖSSZES HELYISÉG_MUNKANEMENKÉNT'!$I$21</f>
        <v>0</v>
      </c>
      <c r="D11" s="26">
        <f>'ÖSSZES HELYISÉG_MUNKANEMENKÉNT'!$J$21</f>
        <v>0</v>
      </c>
    </row>
    <row r="12" spans="1:4" s="21" customFormat="1" ht="21.75" customHeight="1" x14ac:dyDescent="0.35">
      <c r="A12" s="24" t="s">
        <v>62</v>
      </c>
      <c r="B12" s="24"/>
      <c r="C12" s="26">
        <f>'ÖSSZES HELYISÉG_MUNKANEMENKÉNT'!I23</f>
        <v>0</v>
      </c>
      <c r="D12" s="26">
        <f>'ÖSSZES HELYISÉG_MUNKANEMENKÉNT'!J23</f>
        <v>0</v>
      </c>
    </row>
    <row r="13" spans="1:4" s="21" customFormat="1" ht="18.5" x14ac:dyDescent="0.35">
      <c r="A13" s="24" t="s">
        <v>66</v>
      </c>
      <c r="B13" s="25"/>
      <c r="C13" s="26">
        <f>'ÖSSZES HELYISÉG_MUNKANEMENKÉNT'!I28</f>
        <v>0</v>
      </c>
      <c r="D13" s="26">
        <f>'ÖSSZES HELYISÉG_MUNKANEMENKÉNT'!J28</f>
        <v>0</v>
      </c>
    </row>
    <row r="14" spans="1:4" s="21" customFormat="1" ht="21.75" customHeight="1" x14ac:dyDescent="0.35">
      <c r="A14" s="24" t="s">
        <v>63</v>
      </c>
      <c r="B14" s="25"/>
      <c r="C14" s="26">
        <f>'ÖSSZES HELYISÉG_MUNKANEMENKÉNT'!I35</f>
        <v>0</v>
      </c>
      <c r="D14" s="26">
        <f>'ÖSSZES HELYISÉG_MUNKANEMENKÉNT'!J35</f>
        <v>0</v>
      </c>
    </row>
    <row r="15" spans="1:4" s="21" customFormat="1" ht="18.5" x14ac:dyDescent="0.35">
      <c r="A15" s="24" t="s">
        <v>67</v>
      </c>
      <c r="B15" s="24"/>
      <c r="C15" s="26">
        <f>'ÖSSZES HELYISÉG_MUNKANEMENKÉNT'!I41</f>
        <v>0</v>
      </c>
      <c r="D15" s="26">
        <f>'ÖSSZES HELYISÉG_MUNKANEMENKÉNT'!J41</f>
        <v>0</v>
      </c>
    </row>
    <row r="16" spans="1:4" s="21" customFormat="1" ht="21.75" customHeight="1" x14ac:dyDescent="0.35">
      <c r="A16" s="24" t="s">
        <v>60</v>
      </c>
      <c r="B16" s="24"/>
      <c r="C16" s="26">
        <f>'ÖSSZES HELYISÉG_MUNKANEMENKÉNT'!I48</f>
        <v>0</v>
      </c>
      <c r="D16" s="26">
        <f>'ÖSSZES HELYISÉG_MUNKANEMENKÉNT'!J48</f>
        <v>0</v>
      </c>
    </row>
    <row r="17" spans="1:4" s="21" customFormat="1" ht="21.75" customHeight="1" x14ac:dyDescent="0.35">
      <c r="A17" s="28" t="s">
        <v>64</v>
      </c>
      <c r="B17" s="24"/>
      <c r="C17" s="27">
        <f>SUM(C10:C16)</f>
        <v>0</v>
      </c>
      <c r="D17" s="27">
        <f>SUM(D10:D16)</f>
        <v>0</v>
      </c>
    </row>
    <row r="18" spans="1:4" ht="15.75" x14ac:dyDescent="0.25">
      <c r="A18" s="13"/>
      <c r="B18" s="13"/>
      <c r="C18" s="13"/>
      <c r="D18" s="13"/>
    </row>
    <row r="19" spans="1:4" ht="15.75" x14ac:dyDescent="0.25">
      <c r="A19" s="13"/>
      <c r="B19" s="13"/>
      <c r="C19" s="13"/>
      <c r="D19" s="13"/>
    </row>
    <row r="20" spans="1:4" ht="15.65" x14ac:dyDescent="0.35">
      <c r="A20" s="20"/>
    </row>
  </sheetData>
  <mergeCells count="1">
    <mergeCell ref="A7:D7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05"/>
  <sheetViews>
    <sheetView tabSelected="1" zoomScale="70" zoomScaleNormal="70" workbookViewId="0">
      <pane ySplit="1" topLeftCell="A2" activePane="bottomLeft" state="frozen"/>
      <selection pane="bottomLeft" activeCell="I7" sqref="I7"/>
    </sheetView>
  </sheetViews>
  <sheetFormatPr defaultColWidth="9.1796875" defaultRowHeight="14.5" x14ac:dyDescent="0.35"/>
  <cols>
    <col min="1" max="1" width="3.54296875" style="34" customWidth="1"/>
    <col min="2" max="2" width="22.54296875" style="1" customWidth="1"/>
    <col min="3" max="3" width="5.1796875" style="8" customWidth="1"/>
    <col min="4" max="4" width="40.453125" style="51" customWidth="1"/>
    <col min="5" max="5" width="9.1796875" style="49"/>
    <col min="6" max="6" width="7.453125" style="50" customWidth="1"/>
    <col min="7" max="7" width="10" style="50" customWidth="1"/>
    <col min="8" max="8" width="10" style="32" customWidth="1"/>
    <col min="9" max="9" width="10" style="50" customWidth="1"/>
    <col min="10" max="10" width="10" style="32" customWidth="1"/>
    <col min="11" max="11" width="5.54296875" style="88" customWidth="1"/>
    <col min="12" max="13" width="5.54296875" style="50" customWidth="1"/>
    <col min="14" max="16" width="5.54296875" style="87" customWidth="1"/>
    <col min="17" max="17" width="11.7265625" style="87" customWidth="1"/>
    <col min="18" max="18" width="5.54296875" style="87" customWidth="1"/>
    <col min="19" max="19" width="5.54296875" style="34" customWidth="1"/>
    <col min="20" max="16384" width="9.1796875" style="34"/>
  </cols>
  <sheetData>
    <row r="1" spans="2:23" s="66" customFormat="1" ht="109.5" customHeight="1" thickBot="1" x14ac:dyDescent="0.4">
      <c r="C1" s="67"/>
      <c r="K1" s="96" t="s">
        <v>75</v>
      </c>
      <c r="L1" s="97" t="s">
        <v>36</v>
      </c>
      <c r="M1" s="97" t="s">
        <v>22</v>
      </c>
      <c r="N1" s="98" t="s">
        <v>38</v>
      </c>
      <c r="O1" s="98" t="s">
        <v>39</v>
      </c>
      <c r="P1" s="98" t="s">
        <v>40</v>
      </c>
      <c r="Q1" s="98" t="s">
        <v>96</v>
      </c>
      <c r="R1" s="98" t="s">
        <v>41</v>
      </c>
      <c r="S1" s="97" t="s">
        <v>84</v>
      </c>
    </row>
    <row r="2" spans="2:23" s="4" customFormat="1" ht="32.15" customHeight="1" x14ac:dyDescent="0.35">
      <c r="B2" s="145" t="s">
        <v>0</v>
      </c>
      <c r="C2" s="156" t="s">
        <v>17</v>
      </c>
      <c r="D2" s="150" t="s">
        <v>14</v>
      </c>
      <c r="E2" s="152" t="s">
        <v>11</v>
      </c>
      <c r="F2" s="153"/>
      <c r="G2" s="147" t="s">
        <v>21</v>
      </c>
      <c r="H2" s="148"/>
      <c r="I2" s="147" t="s">
        <v>20</v>
      </c>
      <c r="J2" s="149"/>
      <c r="K2" s="114"/>
      <c r="L2" s="115"/>
      <c r="M2" s="116"/>
      <c r="N2" s="117"/>
      <c r="O2" s="117"/>
      <c r="P2" s="117"/>
      <c r="Q2" s="117"/>
      <c r="R2" s="117"/>
      <c r="S2" s="116"/>
    </row>
    <row r="3" spans="2:23" s="4" customFormat="1" ht="19.5" customHeight="1" thickBot="1" x14ac:dyDescent="0.4">
      <c r="B3" s="146"/>
      <c r="C3" s="157"/>
      <c r="D3" s="151"/>
      <c r="E3" s="154"/>
      <c r="F3" s="155"/>
      <c r="G3" s="6" t="s">
        <v>18</v>
      </c>
      <c r="H3" s="6" t="s">
        <v>19</v>
      </c>
      <c r="I3" s="6" t="s">
        <v>18</v>
      </c>
      <c r="J3" s="91" t="s">
        <v>19</v>
      </c>
      <c r="K3" s="114"/>
      <c r="L3" s="115"/>
      <c r="M3" s="116"/>
      <c r="N3" s="117"/>
      <c r="O3" s="117"/>
      <c r="P3" s="117"/>
      <c r="Q3" s="117"/>
      <c r="R3" s="117"/>
      <c r="S3" s="116"/>
    </row>
    <row r="4" spans="2:23" ht="18.75" customHeight="1" x14ac:dyDescent="0.35">
      <c r="B4" s="158" t="s">
        <v>77</v>
      </c>
      <c r="C4" s="68" t="s">
        <v>37</v>
      </c>
      <c r="D4" s="69" t="s">
        <v>5</v>
      </c>
      <c r="E4" s="70">
        <f t="shared" ref="E4:E9" si="0">K4</f>
        <v>1.3</v>
      </c>
      <c r="F4" s="71" t="s">
        <v>73</v>
      </c>
      <c r="G4" s="72"/>
      <c r="H4" s="73">
        <v>0</v>
      </c>
      <c r="I4" s="72"/>
      <c r="J4" s="73">
        <f>E4*H4</f>
        <v>0</v>
      </c>
      <c r="K4" s="111">
        <f t="shared" ref="K4:K9" si="1">L4+M4+N4+O4+P4+Q4+R4+S4</f>
        <v>1.3</v>
      </c>
      <c r="L4" s="112"/>
      <c r="M4" s="112"/>
      <c r="N4" s="113"/>
      <c r="O4" s="113"/>
      <c r="P4" s="113"/>
      <c r="Q4" s="113"/>
      <c r="R4" s="113">
        <v>1.3</v>
      </c>
      <c r="S4" s="112"/>
      <c r="T4" s="126"/>
      <c r="U4" s="126"/>
      <c r="V4" s="126"/>
      <c r="W4" s="126"/>
    </row>
    <row r="5" spans="2:23" ht="18.75" customHeight="1" x14ac:dyDescent="0.35">
      <c r="B5" s="159"/>
      <c r="C5" s="74">
        <v>1.3</v>
      </c>
      <c r="D5" s="75" t="s">
        <v>7</v>
      </c>
      <c r="E5" s="70">
        <f t="shared" si="0"/>
        <v>4</v>
      </c>
      <c r="F5" s="76" t="s">
        <v>74</v>
      </c>
      <c r="G5" s="77"/>
      <c r="H5" s="78">
        <v>0</v>
      </c>
      <c r="I5" s="79"/>
      <c r="J5" s="80">
        <f t="shared" ref="J5:J8" si="2">E5*H5</f>
        <v>0</v>
      </c>
      <c r="K5" s="111">
        <f t="shared" si="1"/>
        <v>4</v>
      </c>
      <c r="L5" s="112"/>
      <c r="M5" s="112"/>
      <c r="N5" s="113">
        <v>0</v>
      </c>
      <c r="O5" s="113">
        <v>0</v>
      </c>
      <c r="P5" s="113">
        <v>0</v>
      </c>
      <c r="Q5" s="113"/>
      <c r="R5" s="113">
        <v>4</v>
      </c>
      <c r="S5" s="112"/>
    </row>
    <row r="6" spans="2:23" ht="18.75" customHeight="1" x14ac:dyDescent="0.35">
      <c r="B6" s="159"/>
      <c r="C6" s="74">
        <v>1.4</v>
      </c>
      <c r="D6" s="75" t="s">
        <v>6</v>
      </c>
      <c r="E6" s="70">
        <f t="shared" si="0"/>
        <v>36</v>
      </c>
      <c r="F6" s="76" t="s">
        <v>74</v>
      </c>
      <c r="G6" s="77"/>
      <c r="H6" s="78">
        <v>0</v>
      </c>
      <c r="I6" s="79"/>
      <c r="J6" s="80">
        <f t="shared" si="2"/>
        <v>0</v>
      </c>
      <c r="K6" s="111">
        <f t="shared" si="1"/>
        <v>36</v>
      </c>
      <c r="L6" s="112">
        <v>0</v>
      </c>
      <c r="M6" s="112">
        <v>36</v>
      </c>
      <c r="N6" s="113">
        <v>0</v>
      </c>
      <c r="O6" s="113">
        <v>0</v>
      </c>
      <c r="P6" s="113">
        <v>0</v>
      </c>
      <c r="Q6" s="113"/>
      <c r="R6" s="113"/>
      <c r="S6" s="112"/>
    </row>
    <row r="7" spans="2:23" ht="18.75" customHeight="1" x14ac:dyDescent="0.35">
      <c r="B7" s="159"/>
      <c r="C7" s="74">
        <v>1.7</v>
      </c>
      <c r="D7" s="75" t="s">
        <v>8</v>
      </c>
      <c r="E7" s="70">
        <f t="shared" si="0"/>
        <v>3.5</v>
      </c>
      <c r="F7" s="110" t="s">
        <v>74</v>
      </c>
      <c r="G7" s="79"/>
      <c r="H7" s="80">
        <v>0</v>
      </c>
      <c r="I7" s="79"/>
      <c r="J7" s="80">
        <f t="shared" si="2"/>
        <v>0</v>
      </c>
      <c r="K7" s="111">
        <f t="shared" si="1"/>
        <v>3.5</v>
      </c>
      <c r="L7" s="112"/>
      <c r="M7" s="112"/>
      <c r="N7" s="113"/>
      <c r="O7" s="113">
        <v>0</v>
      </c>
      <c r="P7" s="113">
        <v>0</v>
      </c>
      <c r="Q7" s="113"/>
      <c r="R7" s="113">
        <v>3.5</v>
      </c>
      <c r="S7" s="112"/>
    </row>
    <row r="8" spans="2:23" ht="18.75" customHeight="1" x14ac:dyDescent="0.35">
      <c r="B8" s="159"/>
      <c r="C8" s="81">
        <v>1.8</v>
      </c>
      <c r="D8" s="82" t="s">
        <v>3</v>
      </c>
      <c r="E8" s="70">
        <f t="shared" si="0"/>
        <v>90</v>
      </c>
      <c r="F8" s="110" t="s">
        <v>74</v>
      </c>
      <c r="G8" s="83"/>
      <c r="H8" s="84">
        <v>0</v>
      </c>
      <c r="I8" s="85"/>
      <c r="J8" s="92">
        <f t="shared" si="2"/>
        <v>0</v>
      </c>
      <c r="K8" s="111">
        <f t="shared" si="1"/>
        <v>90</v>
      </c>
      <c r="L8" s="112"/>
      <c r="M8" s="112">
        <v>90</v>
      </c>
      <c r="N8" s="113"/>
      <c r="O8" s="113">
        <v>0</v>
      </c>
      <c r="P8" s="113"/>
      <c r="Q8" s="113"/>
      <c r="R8" s="113"/>
      <c r="S8" s="112"/>
    </row>
    <row r="9" spans="2:23" s="126" customFormat="1" ht="18.75" customHeight="1" thickBot="1" x14ac:dyDescent="0.4">
      <c r="B9" s="160"/>
      <c r="C9" s="130" t="s">
        <v>88</v>
      </c>
      <c r="D9" s="119" t="s">
        <v>89</v>
      </c>
      <c r="E9" s="131">
        <f t="shared" si="0"/>
        <v>130</v>
      </c>
      <c r="F9" s="132" t="s">
        <v>74</v>
      </c>
      <c r="G9" s="125"/>
      <c r="H9" s="125">
        <v>0</v>
      </c>
      <c r="I9" s="133"/>
      <c r="J9" s="133">
        <f>E9*H9</f>
        <v>0</v>
      </c>
      <c r="K9" s="134">
        <f t="shared" si="1"/>
        <v>130</v>
      </c>
      <c r="L9" s="113"/>
      <c r="M9" s="113"/>
      <c r="N9" s="113"/>
      <c r="O9" s="113">
        <v>90</v>
      </c>
      <c r="P9" s="113"/>
      <c r="Q9" s="113"/>
      <c r="R9" s="113"/>
      <c r="S9" s="113">
        <v>40</v>
      </c>
    </row>
    <row r="10" spans="2:23" s="41" customFormat="1" ht="24.75" customHeight="1" thickBot="1" x14ac:dyDescent="0.4">
      <c r="B10" s="11" t="s">
        <v>16</v>
      </c>
      <c r="C10" s="105"/>
      <c r="D10" s="106"/>
      <c r="E10" s="107"/>
      <c r="F10" s="108"/>
      <c r="G10" s="108"/>
      <c r="H10" s="108"/>
      <c r="I10" s="109">
        <f>SUM(I4:I9)</f>
        <v>0</v>
      </c>
      <c r="J10" s="109">
        <f>SUM(J4:J9)</f>
        <v>0</v>
      </c>
      <c r="K10" s="111"/>
      <c r="L10" s="112"/>
      <c r="M10" s="112"/>
      <c r="N10" s="113"/>
      <c r="O10" s="113"/>
      <c r="P10" s="113"/>
      <c r="Q10" s="113"/>
      <c r="R10" s="113"/>
      <c r="S10" s="112"/>
    </row>
    <row r="11" spans="2:23" ht="15.75" thickBot="1" x14ac:dyDescent="0.3">
      <c r="B11" s="3"/>
      <c r="C11" s="10"/>
      <c r="D11" s="33"/>
      <c r="E11" s="42"/>
      <c r="F11" s="43"/>
      <c r="G11" s="43"/>
      <c r="H11" s="44"/>
      <c r="I11" s="43"/>
      <c r="J11" s="44"/>
      <c r="K11" s="114"/>
      <c r="L11" s="115"/>
      <c r="M11" s="112"/>
      <c r="N11" s="113"/>
      <c r="O11" s="113"/>
      <c r="P11" s="113"/>
      <c r="Q11" s="113"/>
      <c r="R11" s="113"/>
      <c r="S11" s="112"/>
    </row>
    <row r="12" spans="2:23" s="4" customFormat="1" ht="42" customHeight="1" x14ac:dyDescent="0.35">
      <c r="B12" s="145" t="s">
        <v>2</v>
      </c>
      <c r="C12" s="156" t="s">
        <v>17</v>
      </c>
      <c r="D12" s="150" t="s">
        <v>14</v>
      </c>
      <c r="E12" s="152" t="s">
        <v>11</v>
      </c>
      <c r="F12" s="153"/>
      <c r="G12" s="147" t="s">
        <v>21</v>
      </c>
      <c r="H12" s="148"/>
      <c r="I12" s="147" t="s">
        <v>20</v>
      </c>
      <c r="J12" s="149"/>
      <c r="K12" s="114"/>
      <c r="L12" s="115"/>
      <c r="M12" s="116"/>
      <c r="N12" s="117"/>
      <c r="O12" s="117"/>
      <c r="P12" s="117"/>
      <c r="Q12" s="117"/>
      <c r="R12" s="117"/>
      <c r="S12" s="116"/>
    </row>
    <row r="13" spans="2:23" s="4" customFormat="1" ht="19.5" customHeight="1" thickBot="1" x14ac:dyDescent="0.4">
      <c r="B13" s="146"/>
      <c r="C13" s="157"/>
      <c r="D13" s="151"/>
      <c r="E13" s="154"/>
      <c r="F13" s="155"/>
      <c r="G13" s="6" t="s">
        <v>18</v>
      </c>
      <c r="H13" s="6" t="s">
        <v>19</v>
      </c>
      <c r="I13" s="6" t="s">
        <v>18</v>
      </c>
      <c r="J13" s="91" t="s">
        <v>19</v>
      </c>
      <c r="K13" s="114"/>
      <c r="L13" s="115"/>
      <c r="M13" s="116"/>
      <c r="N13" s="117"/>
      <c r="O13" s="117"/>
      <c r="P13" s="117"/>
      <c r="Q13" s="117"/>
      <c r="R13" s="117"/>
      <c r="S13" s="116"/>
    </row>
    <row r="14" spans="2:23" ht="29" x14ac:dyDescent="0.35">
      <c r="B14" s="2" t="s">
        <v>61</v>
      </c>
      <c r="C14" s="8">
        <v>3.2</v>
      </c>
      <c r="D14" s="37" t="s">
        <v>42</v>
      </c>
      <c r="E14" s="89">
        <f t="shared" ref="E14:E19" si="3">K14</f>
        <v>0.8</v>
      </c>
      <c r="F14" s="90" t="s">
        <v>74</v>
      </c>
      <c r="G14" s="47">
        <v>0</v>
      </c>
      <c r="H14" s="46">
        <v>0</v>
      </c>
      <c r="I14" s="9">
        <f t="shared" ref="I14:I20" si="4">E14*G14</f>
        <v>0</v>
      </c>
      <c r="J14" s="94">
        <f t="shared" ref="J14:J20" si="5">E14*H14</f>
        <v>0</v>
      </c>
      <c r="K14" s="111">
        <f t="shared" ref="K14:K18" si="6">L14+M14+N14+O14+P14+R14</f>
        <v>0.8</v>
      </c>
      <c r="L14" s="112"/>
      <c r="M14" s="112"/>
      <c r="N14" s="113"/>
      <c r="O14" s="113"/>
      <c r="P14" s="113"/>
      <c r="Q14" s="113"/>
      <c r="R14" s="113">
        <v>0.8</v>
      </c>
      <c r="S14" s="112"/>
    </row>
    <row r="15" spans="2:23" ht="43.5" x14ac:dyDescent="0.35">
      <c r="B15" s="55"/>
      <c r="C15" s="8">
        <v>3.3</v>
      </c>
      <c r="D15" s="40" t="s">
        <v>24</v>
      </c>
      <c r="E15" s="89">
        <f t="shared" si="3"/>
        <v>1.2</v>
      </c>
      <c r="F15" s="90" t="s">
        <v>74</v>
      </c>
      <c r="G15" s="47">
        <v>0</v>
      </c>
      <c r="H15" s="46">
        <v>0</v>
      </c>
      <c r="I15" s="9">
        <f t="shared" si="4"/>
        <v>0</v>
      </c>
      <c r="J15" s="94">
        <f t="shared" si="5"/>
        <v>0</v>
      </c>
      <c r="K15" s="111">
        <f t="shared" si="6"/>
        <v>1.2</v>
      </c>
      <c r="L15" s="112"/>
      <c r="M15" s="112"/>
      <c r="N15" s="113"/>
      <c r="O15" s="113"/>
      <c r="P15" s="113"/>
      <c r="Q15" s="113"/>
      <c r="R15" s="113">
        <v>1.2</v>
      </c>
      <c r="S15" s="112"/>
    </row>
    <row r="16" spans="2:23" ht="29" x14ac:dyDescent="0.35">
      <c r="B16" s="55"/>
      <c r="C16" s="8">
        <v>3.4</v>
      </c>
      <c r="D16" s="37" t="s">
        <v>97</v>
      </c>
      <c r="E16" s="89">
        <f t="shared" si="3"/>
        <v>4</v>
      </c>
      <c r="F16" s="90" t="s">
        <v>1</v>
      </c>
      <c r="G16" s="47">
        <v>0</v>
      </c>
      <c r="H16" s="46">
        <v>0</v>
      </c>
      <c r="I16" s="9">
        <f t="shared" si="4"/>
        <v>0</v>
      </c>
      <c r="J16" s="94">
        <f t="shared" si="5"/>
        <v>0</v>
      </c>
      <c r="K16" s="111">
        <f t="shared" si="6"/>
        <v>4</v>
      </c>
      <c r="L16" s="112"/>
      <c r="M16" s="112"/>
      <c r="N16" s="113">
        <v>0</v>
      </c>
      <c r="O16" s="113">
        <v>0</v>
      </c>
      <c r="P16" s="113"/>
      <c r="Q16" s="113"/>
      <c r="R16" s="113">
        <v>4</v>
      </c>
      <c r="S16" s="112"/>
    </row>
    <row r="17" spans="2:20" ht="87" x14ac:dyDescent="0.35">
      <c r="B17" s="55"/>
      <c r="C17" s="8">
        <v>3.5</v>
      </c>
      <c r="D17" s="35" t="s">
        <v>25</v>
      </c>
      <c r="E17" s="89">
        <f t="shared" si="3"/>
        <v>18</v>
      </c>
      <c r="F17" s="90" t="s">
        <v>74</v>
      </c>
      <c r="G17" s="47">
        <v>0</v>
      </c>
      <c r="H17" s="46">
        <v>0</v>
      </c>
      <c r="I17" s="9">
        <f t="shared" si="4"/>
        <v>0</v>
      </c>
      <c r="J17" s="94">
        <f t="shared" si="5"/>
        <v>0</v>
      </c>
      <c r="K17" s="111">
        <f t="shared" si="6"/>
        <v>18</v>
      </c>
      <c r="L17" s="112"/>
      <c r="M17" s="112"/>
      <c r="N17" s="113"/>
      <c r="O17" s="113"/>
      <c r="P17" s="113"/>
      <c r="Q17" s="113"/>
      <c r="R17" s="113">
        <v>18</v>
      </c>
      <c r="S17" s="112"/>
    </row>
    <row r="18" spans="2:20" ht="21" customHeight="1" x14ac:dyDescent="0.35">
      <c r="B18" s="54"/>
      <c r="C18" s="8">
        <v>3.6</v>
      </c>
      <c r="D18" s="37" t="s">
        <v>12</v>
      </c>
      <c r="E18" s="89">
        <f t="shared" si="3"/>
        <v>1</v>
      </c>
      <c r="F18" s="39" t="s">
        <v>15</v>
      </c>
      <c r="G18" s="47">
        <v>0</v>
      </c>
      <c r="H18" s="46">
        <v>0</v>
      </c>
      <c r="I18" s="9">
        <f t="shared" si="4"/>
        <v>0</v>
      </c>
      <c r="J18" s="94">
        <f t="shared" si="5"/>
        <v>0</v>
      </c>
      <c r="K18" s="111">
        <f t="shared" si="6"/>
        <v>1</v>
      </c>
      <c r="L18" s="112"/>
      <c r="M18" s="112"/>
      <c r="N18" s="113"/>
      <c r="O18" s="113">
        <v>0</v>
      </c>
      <c r="P18" s="113"/>
      <c r="Q18" s="113"/>
      <c r="R18" s="113">
        <v>1</v>
      </c>
      <c r="S18" s="112"/>
      <c r="T18" s="126"/>
    </row>
    <row r="19" spans="2:20" ht="21" customHeight="1" x14ac:dyDescent="0.35">
      <c r="B19" s="86"/>
      <c r="C19" s="8" t="s">
        <v>90</v>
      </c>
      <c r="D19" s="104" t="s">
        <v>91</v>
      </c>
      <c r="E19" s="89">
        <f t="shared" si="3"/>
        <v>130</v>
      </c>
      <c r="F19" s="90" t="s">
        <v>74</v>
      </c>
      <c r="G19" s="47">
        <v>0</v>
      </c>
      <c r="H19" s="46">
        <v>0</v>
      </c>
      <c r="I19" s="9">
        <f t="shared" si="4"/>
        <v>0</v>
      </c>
      <c r="J19" s="9">
        <f t="shared" si="5"/>
        <v>0</v>
      </c>
      <c r="K19" s="111">
        <f>L19+M19+N19+O19+P19+Q19+R19+S19</f>
        <v>130</v>
      </c>
      <c r="L19" s="112"/>
      <c r="M19" s="112"/>
      <c r="N19" s="113"/>
      <c r="O19" s="113">
        <v>90</v>
      </c>
      <c r="P19" s="113"/>
      <c r="Q19" s="113"/>
      <c r="R19" s="113"/>
      <c r="S19" s="112">
        <v>40</v>
      </c>
    </row>
    <row r="20" spans="2:20" ht="30.75" customHeight="1" x14ac:dyDescent="0.35">
      <c r="B20" s="86"/>
      <c r="C20" s="8" t="s">
        <v>102</v>
      </c>
      <c r="D20" s="104" t="s">
        <v>103</v>
      </c>
      <c r="E20" s="89">
        <v>1</v>
      </c>
      <c r="F20" s="90" t="s">
        <v>81</v>
      </c>
      <c r="G20" s="47">
        <v>0</v>
      </c>
      <c r="H20" s="46">
        <v>0</v>
      </c>
      <c r="I20" s="9">
        <f t="shared" si="4"/>
        <v>0</v>
      </c>
      <c r="J20" s="9">
        <f t="shared" si="5"/>
        <v>0</v>
      </c>
      <c r="K20" s="111">
        <f>L20+M20+N20+O20+P20+Q20+R20+S20</f>
        <v>1</v>
      </c>
      <c r="L20" s="112"/>
      <c r="M20" s="112">
        <v>1</v>
      </c>
      <c r="N20" s="113"/>
      <c r="O20" s="113"/>
      <c r="P20" s="113"/>
      <c r="Q20" s="113"/>
      <c r="R20" s="113"/>
      <c r="S20" s="112"/>
      <c r="T20" s="126"/>
    </row>
    <row r="21" spans="2:20" ht="15" thickBot="1" x14ac:dyDescent="0.4">
      <c r="B21" s="58" t="s">
        <v>64</v>
      </c>
      <c r="C21" s="59"/>
      <c r="D21" s="60"/>
      <c r="E21" s="61"/>
      <c r="F21" s="62"/>
      <c r="G21" s="62"/>
      <c r="H21" s="62"/>
      <c r="I21" s="63">
        <f>SUM(I14:I20)</f>
        <v>0</v>
      </c>
      <c r="J21" s="95">
        <f>SUM(J14:J20)</f>
        <v>0</v>
      </c>
      <c r="K21" s="111"/>
      <c r="L21" s="112"/>
      <c r="M21" s="112"/>
      <c r="N21" s="113"/>
      <c r="O21" s="113"/>
      <c r="P21" s="113"/>
      <c r="Q21" s="113"/>
      <c r="R21" s="113"/>
      <c r="S21" s="112"/>
    </row>
    <row r="22" spans="2:20" ht="72.5" x14ac:dyDescent="0.35">
      <c r="B22" s="2" t="s">
        <v>62</v>
      </c>
      <c r="C22" s="7">
        <v>4.0999999999999996</v>
      </c>
      <c r="D22" s="35" t="s">
        <v>23</v>
      </c>
      <c r="E22" s="36">
        <f>K22</f>
        <v>20</v>
      </c>
      <c r="F22" s="45" t="s">
        <v>74</v>
      </c>
      <c r="G22" s="47">
        <v>0</v>
      </c>
      <c r="H22" s="47">
        <v>0</v>
      </c>
      <c r="I22" s="12">
        <f t="shared" ref="I22:I27" si="7">E22*G22</f>
        <v>0</v>
      </c>
      <c r="J22" s="93">
        <f t="shared" ref="J22:J27" si="8">E22*H22</f>
        <v>0</v>
      </c>
      <c r="K22" s="111">
        <f>L22+M22+N22+O22+P22+R22+S22</f>
        <v>20</v>
      </c>
      <c r="L22" s="112"/>
      <c r="M22" s="112"/>
      <c r="N22" s="113"/>
      <c r="O22" s="113">
        <v>0</v>
      </c>
      <c r="P22" s="113"/>
      <c r="Q22" s="113"/>
      <c r="R22" s="113">
        <v>20</v>
      </c>
      <c r="S22" s="112"/>
    </row>
    <row r="23" spans="2:20" ht="15" thickBot="1" x14ac:dyDescent="0.4">
      <c r="B23" s="58" t="s">
        <v>64</v>
      </c>
      <c r="C23" s="59"/>
      <c r="D23" s="60"/>
      <c r="E23" s="61"/>
      <c r="F23" s="62"/>
      <c r="G23" s="62"/>
      <c r="H23" s="62"/>
      <c r="I23" s="63">
        <f>I22</f>
        <v>0</v>
      </c>
      <c r="J23" s="95">
        <f>J22</f>
        <v>0</v>
      </c>
      <c r="K23" s="111">
        <f>L23+M23+N23+O23+P23+R23</f>
        <v>0</v>
      </c>
      <c r="L23" s="112"/>
      <c r="M23" s="112"/>
      <c r="N23" s="113"/>
      <c r="O23" s="113"/>
      <c r="P23" s="113"/>
      <c r="Q23" s="113"/>
      <c r="R23" s="113"/>
      <c r="S23" s="112"/>
    </row>
    <row r="24" spans="2:20" ht="58" x14ac:dyDescent="0.35">
      <c r="B24" s="55" t="s">
        <v>66</v>
      </c>
      <c r="C24" s="7">
        <v>5.0999999999999996</v>
      </c>
      <c r="D24" s="35" t="s">
        <v>43</v>
      </c>
      <c r="E24" s="36">
        <f>K24</f>
        <v>108</v>
      </c>
      <c r="F24" s="45" t="s">
        <v>74</v>
      </c>
      <c r="G24" s="46">
        <v>0</v>
      </c>
      <c r="H24" s="46">
        <v>0</v>
      </c>
      <c r="I24" s="12">
        <f t="shared" si="7"/>
        <v>0</v>
      </c>
      <c r="J24" s="93">
        <f t="shared" si="8"/>
        <v>0</v>
      </c>
      <c r="K24" s="111">
        <f>L24+M24+N24+O24+P24+R24+S24</f>
        <v>108</v>
      </c>
      <c r="L24" s="112">
        <v>35</v>
      </c>
      <c r="M24" s="112">
        <v>36</v>
      </c>
      <c r="N24" s="113">
        <v>0</v>
      </c>
      <c r="O24" s="113">
        <v>12</v>
      </c>
      <c r="P24" s="113">
        <v>0</v>
      </c>
      <c r="Q24" s="113"/>
      <c r="R24" s="113">
        <v>25</v>
      </c>
      <c r="S24" s="112"/>
    </row>
    <row r="25" spans="2:20" ht="29" x14ac:dyDescent="0.35">
      <c r="B25" s="55"/>
      <c r="C25" s="8">
        <v>5.2</v>
      </c>
      <c r="D25" s="37" t="s">
        <v>44</v>
      </c>
      <c r="E25" s="36">
        <f>K25</f>
        <v>82</v>
      </c>
      <c r="F25" s="39" t="s">
        <v>4</v>
      </c>
      <c r="G25" s="47">
        <v>0</v>
      </c>
      <c r="H25" s="47">
        <v>0</v>
      </c>
      <c r="I25" s="9">
        <f t="shared" si="7"/>
        <v>0</v>
      </c>
      <c r="J25" s="94">
        <f t="shared" si="8"/>
        <v>0</v>
      </c>
      <c r="K25" s="111">
        <f>L25+M25+N25+O25+P25+R25+S25</f>
        <v>82</v>
      </c>
      <c r="L25" s="112">
        <v>18</v>
      </c>
      <c r="M25" s="112">
        <v>28</v>
      </c>
      <c r="N25" s="113">
        <v>0</v>
      </c>
      <c r="O25" s="113">
        <v>0</v>
      </c>
      <c r="P25" s="113">
        <v>0</v>
      </c>
      <c r="Q25" s="113"/>
      <c r="R25" s="113">
        <v>36</v>
      </c>
      <c r="S25" s="112"/>
    </row>
    <row r="26" spans="2:20" x14ac:dyDescent="0.35">
      <c r="B26" s="54"/>
      <c r="C26" s="8">
        <v>5.4</v>
      </c>
      <c r="D26" s="37" t="s">
        <v>9</v>
      </c>
      <c r="E26" s="36">
        <f>K26</f>
        <v>25</v>
      </c>
      <c r="F26" s="39" t="s">
        <v>74</v>
      </c>
      <c r="G26" s="47">
        <v>0</v>
      </c>
      <c r="H26" s="47">
        <v>0</v>
      </c>
      <c r="I26" s="9">
        <f t="shared" si="7"/>
        <v>0</v>
      </c>
      <c r="J26" s="94">
        <f t="shared" si="8"/>
        <v>0</v>
      </c>
      <c r="K26" s="111">
        <f>L26+M26+N26+O26+P26+R26+S26</f>
        <v>25</v>
      </c>
      <c r="L26" s="112"/>
      <c r="M26" s="112"/>
      <c r="N26" s="113"/>
      <c r="O26" s="113"/>
      <c r="P26" s="113"/>
      <c r="Q26" s="113"/>
      <c r="R26" s="113">
        <v>25</v>
      </c>
      <c r="S26" s="112"/>
    </row>
    <row r="27" spans="2:20" x14ac:dyDescent="0.35">
      <c r="B27" s="86"/>
      <c r="C27" s="8" t="s">
        <v>92</v>
      </c>
      <c r="D27" s="104" t="s">
        <v>93</v>
      </c>
      <c r="E27" s="36">
        <f>K27</f>
        <v>36</v>
      </c>
      <c r="F27" s="39" t="s">
        <v>74</v>
      </c>
      <c r="G27" s="47">
        <v>0</v>
      </c>
      <c r="H27" s="47">
        <v>0</v>
      </c>
      <c r="I27" s="99">
        <f t="shared" si="7"/>
        <v>0</v>
      </c>
      <c r="J27" s="100">
        <f t="shared" si="8"/>
        <v>0</v>
      </c>
      <c r="K27" s="111">
        <f>L27+M27+N27+O27+P27+R27+S27</f>
        <v>36</v>
      </c>
      <c r="L27" s="112"/>
      <c r="M27" s="112">
        <v>36</v>
      </c>
      <c r="N27" s="113"/>
      <c r="O27" s="113"/>
      <c r="P27" s="113"/>
      <c r="Q27" s="113"/>
      <c r="R27" s="113"/>
      <c r="S27" s="112"/>
    </row>
    <row r="28" spans="2:20" ht="15" thickBot="1" x14ac:dyDescent="0.4">
      <c r="B28" s="58" t="s">
        <v>64</v>
      </c>
      <c r="C28" s="59"/>
      <c r="D28" s="60"/>
      <c r="E28" s="61"/>
      <c r="F28" s="62"/>
      <c r="G28" s="62"/>
      <c r="H28" s="62"/>
      <c r="I28" s="62">
        <f>SUM(I24:I27)</f>
        <v>0</v>
      </c>
      <c r="J28" s="62">
        <f>SUM(J24:J27)</f>
        <v>0</v>
      </c>
      <c r="K28" s="111"/>
      <c r="L28" s="112"/>
      <c r="M28" s="112"/>
      <c r="N28" s="113"/>
      <c r="O28" s="113"/>
      <c r="P28" s="113"/>
      <c r="Q28" s="113"/>
      <c r="R28" s="113"/>
      <c r="S28" s="112"/>
      <c r="T28" s="126"/>
    </row>
    <row r="29" spans="2:20" ht="35.15" customHeight="1" x14ac:dyDescent="0.35">
      <c r="B29" s="65" t="s">
        <v>63</v>
      </c>
      <c r="C29" s="8">
        <v>6.4</v>
      </c>
      <c r="D29" s="37" t="s">
        <v>10</v>
      </c>
      <c r="E29" s="38">
        <f t="shared" ref="E29:E33" si="9">K29</f>
        <v>2</v>
      </c>
      <c r="F29" s="39" t="s">
        <v>1</v>
      </c>
      <c r="G29" s="127">
        <v>0</v>
      </c>
      <c r="H29" s="127">
        <v>0</v>
      </c>
      <c r="I29" s="9">
        <f t="shared" ref="I29:I34" si="10">E29*G29</f>
        <v>0</v>
      </c>
      <c r="J29" s="94">
        <f t="shared" ref="J29:J34" si="11">E29*H29</f>
        <v>0</v>
      </c>
      <c r="K29" s="111">
        <f t="shared" ref="K29:K33" si="12">L29+M29+N29+O29+P29+R29+S29</f>
        <v>2</v>
      </c>
      <c r="L29" s="112"/>
      <c r="M29" s="112"/>
      <c r="N29" s="113"/>
      <c r="O29" s="113"/>
      <c r="P29" s="113"/>
      <c r="Q29" s="113"/>
      <c r="R29" s="113">
        <v>2</v>
      </c>
      <c r="S29" s="112"/>
    </row>
    <row r="30" spans="2:20" ht="29" x14ac:dyDescent="0.35">
      <c r="B30" s="56"/>
      <c r="C30" s="8" t="s">
        <v>27</v>
      </c>
      <c r="D30" s="37" t="s">
        <v>13</v>
      </c>
      <c r="E30" s="36">
        <f t="shared" si="9"/>
        <v>58.5</v>
      </c>
      <c r="F30" s="48" t="s">
        <v>4</v>
      </c>
      <c r="G30" s="129">
        <v>0</v>
      </c>
      <c r="H30" s="129">
        <v>0</v>
      </c>
      <c r="I30" s="9">
        <f t="shared" si="10"/>
        <v>0</v>
      </c>
      <c r="J30" s="94">
        <f t="shared" si="11"/>
        <v>0</v>
      </c>
      <c r="K30" s="111">
        <f t="shared" si="12"/>
        <v>58.5</v>
      </c>
      <c r="L30" s="112"/>
      <c r="M30" s="112"/>
      <c r="N30" s="113">
        <v>0</v>
      </c>
      <c r="O30" s="113"/>
      <c r="P30" s="113">
        <v>0</v>
      </c>
      <c r="Q30" s="113"/>
      <c r="R30" s="113">
        <v>58.5</v>
      </c>
      <c r="S30" s="112"/>
    </row>
    <row r="31" spans="2:20" ht="43.5" x14ac:dyDescent="0.35">
      <c r="B31" s="56"/>
      <c r="C31" s="8" t="s">
        <v>28</v>
      </c>
      <c r="D31" s="37" t="s">
        <v>98</v>
      </c>
      <c r="E31" s="36">
        <f t="shared" si="9"/>
        <v>8</v>
      </c>
      <c r="F31" s="39" t="s">
        <v>74</v>
      </c>
      <c r="G31" s="129">
        <v>0</v>
      </c>
      <c r="H31" s="129">
        <v>0</v>
      </c>
      <c r="I31" s="9">
        <f t="shared" si="10"/>
        <v>0</v>
      </c>
      <c r="J31" s="94">
        <f t="shared" si="11"/>
        <v>0</v>
      </c>
      <c r="K31" s="111">
        <f t="shared" si="12"/>
        <v>8</v>
      </c>
      <c r="L31" s="112"/>
      <c r="M31" s="112"/>
      <c r="N31" s="113">
        <v>0</v>
      </c>
      <c r="O31" s="113">
        <v>0</v>
      </c>
      <c r="P31" s="113"/>
      <c r="Q31" s="113"/>
      <c r="R31" s="113">
        <v>8</v>
      </c>
      <c r="S31" s="112"/>
    </row>
    <row r="32" spans="2:20" ht="29" x14ac:dyDescent="0.35">
      <c r="B32" s="56"/>
      <c r="C32" s="8" t="s">
        <v>29</v>
      </c>
      <c r="D32" s="37" t="s">
        <v>85</v>
      </c>
      <c r="E32" s="137">
        <f t="shared" si="9"/>
        <v>24</v>
      </c>
      <c r="F32" s="103" t="s">
        <v>74</v>
      </c>
      <c r="G32" s="129">
        <v>0</v>
      </c>
      <c r="H32" s="129">
        <v>0</v>
      </c>
      <c r="I32" s="9">
        <f t="shared" si="10"/>
        <v>0</v>
      </c>
      <c r="J32" s="94">
        <f t="shared" si="11"/>
        <v>0</v>
      </c>
      <c r="K32" s="111">
        <f t="shared" si="12"/>
        <v>24</v>
      </c>
      <c r="L32" s="112">
        <v>12</v>
      </c>
      <c r="M32" s="112"/>
      <c r="N32" s="113">
        <v>0</v>
      </c>
      <c r="O32" s="113">
        <v>0</v>
      </c>
      <c r="P32" s="113"/>
      <c r="Q32" s="113"/>
      <c r="R32" s="113">
        <v>12</v>
      </c>
      <c r="S32" s="112"/>
    </row>
    <row r="33" spans="2:20" ht="29" x14ac:dyDescent="0.35">
      <c r="B33" s="121"/>
      <c r="C33" s="8" t="s">
        <v>30</v>
      </c>
      <c r="D33" s="122" t="s">
        <v>86</v>
      </c>
      <c r="E33" s="38">
        <f t="shared" si="9"/>
        <v>62</v>
      </c>
      <c r="F33" s="39" t="s">
        <v>74</v>
      </c>
      <c r="G33" s="135">
        <v>0</v>
      </c>
      <c r="H33" s="129"/>
      <c r="I33" s="9">
        <f t="shared" si="10"/>
        <v>0</v>
      </c>
      <c r="J33" s="9">
        <f t="shared" si="11"/>
        <v>0</v>
      </c>
      <c r="K33" s="111">
        <f t="shared" si="12"/>
        <v>62</v>
      </c>
      <c r="L33" s="112">
        <v>3.5</v>
      </c>
      <c r="M33" s="112"/>
      <c r="N33" s="113">
        <v>0</v>
      </c>
      <c r="O33" s="113">
        <v>0</v>
      </c>
      <c r="P33" s="113">
        <v>0</v>
      </c>
      <c r="Q33" s="113"/>
      <c r="R33" s="113">
        <v>58.5</v>
      </c>
      <c r="S33" s="112"/>
    </row>
    <row r="34" spans="2:20" ht="29" x14ac:dyDescent="0.35">
      <c r="B34" s="120"/>
      <c r="C34" s="8" t="s">
        <v>101</v>
      </c>
      <c r="D34" s="118" t="s">
        <v>100</v>
      </c>
      <c r="E34" s="38">
        <v>1</v>
      </c>
      <c r="F34" s="39" t="s">
        <v>81</v>
      </c>
      <c r="G34" s="136">
        <v>0</v>
      </c>
      <c r="H34" s="128">
        <v>0</v>
      </c>
      <c r="I34" s="9">
        <f t="shared" si="10"/>
        <v>0</v>
      </c>
      <c r="J34" s="9">
        <f t="shared" si="11"/>
        <v>0</v>
      </c>
      <c r="K34" s="111"/>
      <c r="L34" s="112"/>
      <c r="M34" s="112"/>
      <c r="N34" s="113"/>
      <c r="O34" s="113"/>
      <c r="P34" s="113"/>
      <c r="Q34" s="113"/>
      <c r="R34" s="113"/>
      <c r="S34" s="112"/>
      <c r="T34" s="126"/>
    </row>
    <row r="35" spans="2:20" ht="15" thickBot="1" x14ac:dyDescent="0.4">
      <c r="B35" s="58" t="s">
        <v>64</v>
      </c>
      <c r="C35" s="59"/>
      <c r="D35" s="60"/>
      <c r="E35" s="123"/>
      <c r="F35" s="124"/>
      <c r="G35" s="62"/>
      <c r="H35" s="62"/>
      <c r="I35" s="63">
        <f>SUM(I29:I34)</f>
        <v>0</v>
      </c>
      <c r="J35" s="95">
        <f>SUM(J29:J34)</f>
        <v>0</v>
      </c>
      <c r="K35" s="111"/>
      <c r="L35" s="112"/>
      <c r="M35" s="112"/>
      <c r="N35" s="113"/>
      <c r="O35" s="113"/>
      <c r="P35" s="113"/>
      <c r="Q35" s="113"/>
      <c r="R35" s="113"/>
      <c r="S35" s="112"/>
    </row>
    <row r="36" spans="2:20" ht="29" x14ac:dyDescent="0.35">
      <c r="B36" s="64" t="s">
        <v>67</v>
      </c>
      <c r="C36" s="7" t="s">
        <v>31</v>
      </c>
      <c r="D36" s="35" t="s">
        <v>26</v>
      </c>
      <c r="E36" s="36">
        <f>K36</f>
        <v>360</v>
      </c>
      <c r="F36" s="45" t="s">
        <v>74</v>
      </c>
      <c r="G36" s="46">
        <v>0</v>
      </c>
      <c r="H36" s="46">
        <v>0</v>
      </c>
      <c r="I36" s="12">
        <f>E36*G36</f>
        <v>0</v>
      </c>
      <c r="J36" s="93">
        <f>E36*H36</f>
        <v>0</v>
      </c>
      <c r="K36" s="111">
        <f>L36+M36+N36+O36+P36+Q36+R36</f>
        <v>360</v>
      </c>
      <c r="L36" s="112">
        <v>50</v>
      </c>
      <c r="M36" s="112">
        <v>150</v>
      </c>
      <c r="N36" s="113">
        <v>0</v>
      </c>
      <c r="O36" s="113">
        <v>0</v>
      </c>
      <c r="P36" s="113">
        <v>0</v>
      </c>
      <c r="Q36" s="113"/>
      <c r="R36" s="113">
        <v>160</v>
      </c>
      <c r="S36" s="112"/>
    </row>
    <row r="37" spans="2:20" ht="43.5" x14ac:dyDescent="0.35">
      <c r="B37" s="56"/>
      <c r="C37" s="8" t="s">
        <v>32</v>
      </c>
      <c r="D37" s="37" t="s">
        <v>35</v>
      </c>
      <c r="E37" s="38">
        <f>K37</f>
        <v>360</v>
      </c>
      <c r="F37" s="39" t="s">
        <v>74</v>
      </c>
      <c r="G37" s="46">
        <v>0</v>
      </c>
      <c r="H37" s="46">
        <v>0</v>
      </c>
      <c r="I37" s="9">
        <f t="shared" ref="I37:I38" si="13">E37*G37</f>
        <v>0</v>
      </c>
      <c r="J37" s="94">
        <f t="shared" ref="J37:J38" si="14">E37*H37</f>
        <v>0</v>
      </c>
      <c r="K37" s="111">
        <f>L37+M37+N37+O37+P37+Q37+R37</f>
        <v>360</v>
      </c>
      <c r="L37" s="112">
        <v>50</v>
      </c>
      <c r="M37" s="112">
        <v>150</v>
      </c>
      <c r="N37" s="113">
        <v>0</v>
      </c>
      <c r="O37" s="113">
        <v>0</v>
      </c>
      <c r="P37" s="113">
        <v>0</v>
      </c>
      <c r="Q37" s="113"/>
      <c r="R37" s="113">
        <v>160</v>
      </c>
      <c r="S37" s="112"/>
    </row>
    <row r="38" spans="2:20" ht="43.5" x14ac:dyDescent="0.35">
      <c r="B38" s="56"/>
      <c r="C38" s="8" t="s">
        <v>33</v>
      </c>
      <c r="D38" s="37" t="s">
        <v>76</v>
      </c>
      <c r="E38" s="38">
        <f>K38</f>
        <v>105</v>
      </c>
      <c r="F38" s="39" t="s">
        <v>74</v>
      </c>
      <c r="G38" s="46">
        <v>0</v>
      </c>
      <c r="H38" s="46">
        <v>0</v>
      </c>
      <c r="I38" s="9">
        <f t="shared" si="13"/>
        <v>0</v>
      </c>
      <c r="J38" s="94">
        <f t="shared" si="14"/>
        <v>0</v>
      </c>
      <c r="K38" s="111">
        <f>L38+M38+N38+O38+P38+Q38+R38</f>
        <v>105</v>
      </c>
      <c r="L38" s="112">
        <v>25</v>
      </c>
      <c r="M38" s="112">
        <v>20</v>
      </c>
      <c r="N38" s="113">
        <v>0</v>
      </c>
      <c r="O38" s="113">
        <v>0</v>
      </c>
      <c r="P38" s="113">
        <v>12</v>
      </c>
      <c r="Q38" s="113">
        <v>48</v>
      </c>
      <c r="R38" s="113">
        <v>0</v>
      </c>
      <c r="S38" s="112"/>
    </row>
    <row r="39" spans="2:20" ht="43.5" x14ac:dyDescent="0.35">
      <c r="B39" s="57"/>
      <c r="C39" s="8" t="s">
        <v>34</v>
      </c>
      <c r="D39" s="37" t="s">
        <v>99</v>
      </c>
      <c r="E39" s="102">
        <f>K39</f>
        <v>105</v>
      </c>
      <c r="F39" s="103" t="s">
        <v>74</v>
      </c>
      <c r="G39" s="46">
        <v>0</v>
      </c>
      <c r="H39" s="46">
        <v>0</v>
      </c>
      <c r="I39" s="9">
        <f>E39*G39</f>
        <v>0</v>
      </c>
      <c r="J39" s="94">
        <f>E39*H39</f>
        <v>0</v>
      </c>
      <c r="K39" s="111">
        <f>L39+M39+N39+O39+P39+Q39+R39</f>
        <v>105</v>
      </c>
      <c r="L39" s="112">
        <v>25</v>
      </c>
      <c r="M39" s="112">
        <v>20</v>
      </c>
      <c r="N39" s="113">
        <v>0</v>
      </c>
      <c r="O39" s="113">
        <v>0</v>
      </c>
      <c r="P39" s="113">
        <v>12</v>
      </c>
      <c r="Q39" s="113">
        <v>48</v>
      </c>
      <c r="R39" s="113">
        <v>0</v>
      </c>
      <c r="S39" s="112"/>
    </row>
    <row r="40" spans="2:20" x14ac:dyDescent="0.35">
      <c r="B40" s="120"/>
      <c r="C40" s="8" t="s">
        <v>104</v>
      </c>
      <c r="D40" s="122" t="s">
        <v>105</v>
      </c>
      <c r="E40" s="38">
        <f>K40</f>
        <v>12</v>
      </c>
      <c r="F40" s="39" t="s">
        <v>74</v>
      </c>
      <c r="G40" s="46">
        <v>0</v>
      </c>
      <c r="H40" s="46"/>
      <c r="I40" s="9">
        <f>E40*G40</f>
        <v>0</v>
      </c>
      <c r="J40" s="94">
        <f>E40*H40</f>
        <v>0</v>
      </c>
      <c r="K40" s="111">
        <f>L40+M40+N40+O40+P40+Q40+R40</f>
        <v>12</v>
      </c>
      <c r="L40" s="112"/>
      <c r="M40" s="112">
        <v>12</v>
      </c>
      <c r="N40" s="113"/>
      <c r="O40" s="113"/>
      <c r="P40" s="113"/>
      <c r="Q40" s="113"/>
      <c r="R40" s="113"/>
      <c r="S40" s="112"/>
      <c r="T40" s="126"/>
    </row>
    <row r="41" spans="2:20" ht="15" thickBot="1" x14ac:dyDescent="0.4">
      <c r="B41" s="58" t="s">
        <v>64</v>
      </c>
      <c r="C41" s="59"/>
      <c r="D41" s="60"/>
      <c r="E41" s="123"/>
      <c r="F41" s="124"/>
      <c r="G41" s="62"/>
      <c r="H41" s="62"/>
      <c r="I41" s="63">
        <f>SUM(I36:I40)</f>
        <v>0</v>
      </c>
      <c r="J41" s="95">
        <f>SUM(J36:J40)</f>
        <v>0</v>
      </c>
      <c r="K41" s="111"/>
      <c r="L41" s="112"/>
      <c r="M41" s="112"/>
      <c r="N41" s="113"/>
      <c r="O41" s="113"/>
      <c r="P41" s="113"/>
      <c r="Q41" s="113"/>
      <c r="R41" s="113"/>
      <c r="S41" s="112"/>
    </row>
    <row r="42" spans="2:20" ht="30.75" customHeight="1" x14ac:dyDescent="0.35">
      <c r="B42" s="2" t="s">
        <v>60</v>
      </c>
      <c r="C42" s="7" t="s">
        <v>68</v>
      </c>
      <c r="D42" s="35" t="s">
        <v>72</v>
      </c>
      <c r="E42" s="36">
        <v>20</v>
      </c>
      <c r="F42" s="45" t="s">
        <v>69</v>
      </c>
      <c r="G42" s="46">
        <v>0</v>
      </c>
      <c r="H42" s="46">
        <v>0</v>
      </c>
      <c r="I42" s="12">
        <f t="shared" ref="I42:I47" si="15">E42*G42</f>
        <v>0</v>
      </c>
      <c r="J42" s="93">
        <f t="shared" ref="J42:J47" si="16">E42*H42</f>
        <v>0</v>
      </c>
      <c r="K42" s="111"/>
      <c r="L42" s="112"/>
      <c r="M42" s="112"/>
      <c r="N42" s="113"/>
      <c r="O42" s="113"/>
      <c r="P42" s="113"/>
      <c r="Q42" s="113"/>
      <c r="R42" s="113"/>
      <c r="S42" s="112"/>
    </row>
    <row r="43" spans="2:20" ht="30.75" customHeight="1" x14ac:dyDescent="0.35">
      <c r="B43" s="55"/>
      <c r="C43" s="101" t="s">
        <v>70</v>
      </c>
      <c r="D43" s="40" t="s">
        <v>71</v>
      </c>
      <c r="E43" s="102">
        <v>1</v>
      </c>
      <c r="F43" s="103" t="s">
        <v>1</v>
      </c>
      <c r="G43" s="46">
        <v>0</v>
      </c>
      <c r="H43" s="46">
        <v>0</v>
      </c>
      <c r="I43" s="99">
        <f t="shared" si="15"/>
        <v>0</v>
      </c>
      <c r="J43" s="100">
        <f t="shared" si="16"/>
        <v>0</v>
      </c>
      <c r="K43" s="111"/>
      <c r="L43" s="112"/>
      <c r="M43" s="112"/>
      <c r="N43" s="113"/>
      <c r="O43" s="113"/>
      <c r="P43" s="113"/>
      <c r="Q43" s="113"/>
      <c r="R43" s="113"/>
      <c r="S43" s="112"/>
    </row>
    <row r="44" spans="2:20" ht="30.75" customHeight="1" x14ac:dyDescent="0.35">
      <c r="B44" s="86"/>
      <c r="C44" s="8" t="s">
        <v>78</v>
      </c>
      <c r="D44" s="122" t="s">
        <v>79</v>
      </c>
      <c r="E44" s="38">
        <v>3</v>
      </c>
      <c r="F44" s="39" t="s">
        <v>80</v>
      </c>
      <c r="G44" s="46">
        <v>0</v>
      </c>
      <c r="H44" s="46">
        <v>0</v>
      </c>
      <c r="I44" s="9">
        <f t="shared" si="15"/>
        <v>0</v>
      </c>
      <c r="J44" s="9">
        <f t="shared" si="16"/>
        <v>0</v>
      </c>
      <c r="K44" s="111"/>
      <c r="L44" s="112"/>
      <c r="M44" s="112"/>
      <c r="N44" s="113"/>
      <c r="O44" s="113"/>
      <c r="P44" s="113"/>
      <c r="Q44" s="113"/>
      <c r="R44" s="113"/>
      <c r="S44" s="112"/>
    </row>
    <row r="45" spans="2:20" ht="43.75" customHeight="1" x14ac:dyDescent="0.35">
      <c r="B45" s="86"/>
      <c r="C45" s="8" t="s">
        <v>87</v>
      </c>
      <c r="D45" s="118" t="s">
        <v>95</v>
      </c>
      <c r="E45" s="38">
        <f>K45</f>
        <v>5</v>
      </c>
      <c r="F45" s="39" t="s">
        <v>1</v>
      </c>
      <c r="G45" s="46">
        <v>0</v>
      </c>
      <c r="H45" s="46">
        <v>0</v>
      </c>
      <c r="I45" s="9">
        <f t="shared" si="15"/>
        <v>0</v>
      </c>
      <c r="J45" s="9">
        <f t="shared" si="16"/>
        <v>0</v>
      </c>
      <c r="K45" s="111">
        <f>S45</f>
        <v>5</v>
      </c>
      <c r="L45" s="112"/>
      <c r="M45" s="112"/>
      <c r="N45" s="113"/>
      <c r="O45" s="113"/>
      <c r="P45" s="113"/>
      <c r="Q45" s="113"/>
      <c r="R45" s="113"/>
      <c r="S45" s="112">
        <v>5</v>
      </c>
    </row>
    <row r="46" spans="2:20" ht="90.75" customHeight="1" x14ac:dyDescent="0.35">
      <c r="B46" s="86"/>
      <c r="C46" s="8" t="s">
        <v>106</v>
      </c>
      <c r="D46" s="119" t="s">
        <v>82</v>
      </c>
      <c r="E46" s="36">
        <v>1</v>
      </c>
      <c r="F46" s="45" t="s">
        <v>81</v>
      </c>
      <c r="G46" s="46">
        <v>0</v>
      </c>
      <c r="H46" s="46">
        <v>0</v>
      </c>
      <c r="I46" s="9">
        <f t="shared" si="15"/>
        <v>0</v>
      </c>
      <c r="J46" s="9">
        <f t="shared" si="16"/>
        <v>0</v>
      </c>
      <c r="K46" s="111"/>
      <c r="L46" s="112"/>
      <c r="M46" s="112"/>
      <c r="N46" s="113"/>
      <c r="O46" s="113"/>
      <c r="P46" s="113"/>
      <c r="Q46" s="113"/>
      <c r="R46" s="113"/>
      <c r="S46" s="112"/>
      <c r="T46" s="126"/>
    </row>
    <row r="47" spans="2:20" ht="43.75" customHeight="1" x14ac:dyDescent="0.35">
      <c r="B47" s="86"/>
      <c r="C47" s="8" t="s">
        <v>107</v>
      </c>
      <c r="D47" s="119" t="s">
        <v>83</v>
      </c>
      <c r="E47" s="36">
        <v>1</v>
      </c>
      <c r="F47" s="45" t="s">
        <v>81</v>
      </c>
      <c r="G47" s="46">
        <v>0</v>
      </c>
      <c r="H47" s="46">
        <v>0</v>
      </c>
      <c r="I47" s="9">
        <f t="shared" si="15"/>
        <v>0</v>
      </c>
      <c r="J47" s="9">
        <f t="shared" si="16"/>
        <v>0</v>
      </c>
      <c r="K47" s="111"/>
      <c r="L47" s="112"/>
      <c r="M47" s="112"/>
      <c r="N47" s="113"/>
      <c r="O47" s="113"/>
      <c r="P47" s="113"/>
      <c r="Q47" s="113"/>
      <c r="R47" s="113"/>
      <c r="S47" s="112"/>
      <c r="T47" s="126"/>
    </row>
    <row r="48" spans="2:20" ht="15" thickBot="1" x14ac:dyDescent="0.4">
      <c r="B48" s="58" t="s">
        <v>64</v>
      </c>
      <c r="C48" s="59"/>
      <c r="D48" s="60"/>
      <c r="E48" s="61"/>
      <c r="F48" s="62"/>
      <c r="G48" s="62"/>
      <c r="H48" s="62"/>
      <c r="I48" s="63">
        <f>SUM(I42:I47)</f>
        <v>0</v>
      </c>
      <c r="J48" s="95">
        <f>SUM(J42:J47)</f>
        <v>0</v>
      </c>
      <c r="K48" s="111"/>
      <c r="L48" s="112"/>
      <c r="M48" s="112"/>
      <c r="N48" s="113"/>
      <c r="O48" s="113"/>
      <c r="P48" s="113"/>
      <c r="Q48" s="113"/>
      <c r="R48" s="113"/>
      <c r="S48" s="112"/>
    </row>
    <row r="49" spans="3:10" x14ac:dyDescent="0.35">
      <c r="C49" s="10"/>
      <c r="F49" s="52"/>
      <c r="G49" s="52"/>
      <c r="H49" s="53"/>
      <c r="I49" s="52"/>
      <c r="J49" s="53"/>
    </row>
    <row r="50" spans="3:10" x14ac:dyDescent="0.35">
      <c r="C50" s="10"/>
      <c r="F50" s="52"/>
      <c r="G50" s="52"/>
      <c r="H50" s="53"/>
      <c r="I50" s="52"/>
      <c r="J50" s="53"/>
    </row>
    <row r="51" spans="3:10" x14ac:dyDescent="0.35">
      <c r="C51" s="10"/>
    </row>
    <row r="52" spans="3:10" x14ac:dyDescent="0.35">
      <c r="C52" s="10"/>
    </row>
    <row r="53" spans="3:10" x14ac:dyDescent="0.35">
      <c r="C53" s="10"/>
    </row>
    <row r="54" spans="3:10" x14ac:dyDescent="0.35">
      <c r="C54" s="10"/>
    </row>
    <row r="55" spans="3:10" x14ac:dyDescent="0.35">
      <c r="C55" s="10"/>
    </row>
    <row r="56" spans="3:10" x14ac:dyDescent="0.35">
      <c r="C56" s="10"/>
    </row>
    <row r="57" spans="3:10" x14ac:dyDescent="0.35">
      <c r="C57" s="10"/>
    </row>
    <row r="58" spans="3:10" x14ac:dyDescent="0.35">
      <c r="C58" s="10"/>
    </row>
    <row r="59" spans="3:10" x14ac:dyDescent="0.35">
      <c r="C59" s="10"/>
    </row>
    <row r="60" spans="3:10" x14ac:dyDescent="0.35">
      <c r="C60" s="10"/>
    </row>
    <row r="61" spans="3:10" x14ac:dyDescent="0.35">
      <c r="C61" s="10"/>
    </row>
    <row r="62" spans="3:10" x14ac:dyDescent="0.35">
      <c r="C62" s="10"/>
    </row>
    <row r="63" spans="3:10" x14ac:dyDescent="0.35">
      <c r="C63" s="10"/>
    </row>
    <row r="64" spans="3:10" x14ac:dyDescent="0.35">
      <c r="C64" s="10"/>
    </row>
    <row r="65" spans="3:3" x14ac:dyDescent="0.35">
      <c r="C65" s="10"/>
    </row>
    <row r="66" spans="3:3" x14ac:dyDescent="0.35">
      <c r="C66" s="10"/>
    </row>
    <row r="67" spans="3:3" x14ac:dyDescent="0.35">
      <c r="C67" s="10"/>
    </row>
    <row r="68" spans="3:3" x14ac:dyDescent="0.35">
      <c r="C68" s="10"/>
    </row>
    <row r="69" spans="3:3" x14ac:dyDescent="0.35">
      <c r="C69" s="10"/>
    </row>
    <row r="70" spans="3:3" x14ac:dyDescent="0.35">
      <c r="C70" s="10"/>
    </row>
    <row r="71" spans="3:3" x14ac:dyDescent="0.35">
      <c r="C71" s="10"/>
    </row>
    <row r="72" spans="3:3" x14ac:dyDescent="0.35">
      <c r="C72" s="10"/>
    </row>
    <row r="73" spans="3:3" x14ac:dyDescent="0.35">
      <c r="C73" s="10"/>
    </row>
    <row r="74" spans="3:3" x14ac:dyDescent="0.35">
      <c r="C74" s="10"/>
    </row>
    <row r="75" spans="3:3" x14ac:dyDescent="0.35">
      <c r="C75" s="10"/>
    </row>
    <row r="76" spans="3:3" x14ac:dyDescent="0.35">
      <c r="C76" s="10"/>
    </row>
    <row r="77" spans="3:3" x14ac:dyDescent="0.35">
      <c r="C77" s="10"/>
    </row>
    <row r="78" spans="3:3" x14ac:dyDescent="0.35">
      <c r="C78" s="10"/>
    </row>
    <row r="79" spans="3:3" x14ac:dyDescent="0.35">
      <c r="C79" s="10"/>
    </row>
    <row r="80" spans="3:3" x14ac:dyDescent="0.35">
      <c r="C80" s="10"/>
    </row>
    <row r="81" spans="3:3" x14ac:dyDescent="0.35">
      <c r="C81" s="10"/>
    </row>
    <row r="82" spans="3:3" x14ac:dyDescent="0.35">
      <c r="C82" s="10"/>
    </row>
    <row r="83" spans="3:3" x14ac:dyDescent="0.35">
      <c r="C83" s="10"/>
    </row>
    <row r="84" spans="3:3" x14ac:dyDescent="0.35">
      <c r="C84" s="10"/>
    </row>
    <row r="85" spans="3:3" x14ac:dyDescent="0.35">
      <c r="C85" s="10"/>
    </row>
    <row r="86" spans="3:3" x14ac:dyDescent="0.35">
      <c r="C86" s="10"/>
    </row>
    <row r="87" spans="3:3" x14ac:dyDescent="0.35">
      <c r="C87" s="10"/>
    </row>
    <row r="88" spans="3:3" x14ac:dyDescent="0.35">
      <c r="C88" s="10"/>
    </row>
    <row r="89" spans="3:3" x14ac:dyDescent="0.35">
      <c r="C89" s="10"/>
    </row>
    <row r="90" spans="3:3" x14ac:dyDescent="0.35">
      <c r="C90" s="10"/>
    </row>
    <row r="91" spans="3:3" x14ac:dyDescent="0.35">
      <c r="C91" s="10"/>
    </row>
    <row r="92" spans="3:3" x14ac:dyDescent="0.35">
      <c r="C92" s="10"/>
    </row>
    <row r="93" spans="3:3" x14ac:dyDescent="0.35">
      <c r="C93" s="10"/>
    </row>
    <row r="94" spans="3:3" x14ac:dyDescent="0.35">
      <c r="C94" s="10"/>
    </row>
    <row r="95" spans="3:3" x14ac:dyDescent="0.35">
      <c r="C95" s="10"/>
    </row>
    <row r="96" spans="3:3" x14ac:dyDescent="0.35">
      <c r="C96" s="10"/>
    </row>
    <row r="97" spans="3:3" x14ac:dyDescent="0.35">
      <c r="C97" s="10"/>
    </row>
    <row r="98" spans="3:3" x14ac:dyDescent="0.35">
      <c r="C98" s="10"/>
    </row>
    <row r="99" spans="3:3" x14ac:dyDescent="0.35">
      <c r="C99" s="10"/>
    </row>
    <row r="100" spans="3:3" x14ac:dyDescent="0.35">
      <c r="C100" s="10"/>
    </row>
    <row r="101" spans="3:3" x14ac:dyDescent="0.35">
      <c r="C101" s="10"/>
    </row>
    <row r="102" spans="3:3" x14ac:dyDescent="0.35">
      <c r="C102" s="10"/>
    </row>
    <row r="103" spans="3:3" x14ac:dyDescent="0.35">
      <c r="C103" s="10"/>
    </row>
    <row r="104" spans="3:3" x14ac:dyDescent="0.35">
      <c r="C104" s="10"/>
    </row>
    <row r="105" spans="3:3" x14ac:dyDescent="0.35">
      <c r="C105" s="10"/>
    </row>
    <row r="106" spans="3:3" x14ac:dyDescent="0.35">
      <c r="C106" s="10"/>
    </row>
    <row r="107" spans="3:3" x14ac:dyDescent="0.35">
      <c r="C107" s="10"/>
    </row>
    <row r="108" spans="3:3" x14ac:dyDescent="0.35">
      <c r="C108" s="10"/>
    </row>
    <row r="109" spans="3:3" x14ac:dyDescent="0.35">
      <c r="C109" s="10"/>
    </row>
    <row r="110" spans="3:3" x14ac:dyDescent="0.35">
      <c r="C110" s="10"/>
    </row>
    <row r="111" spans="3:3" x14ac:dyDescent="0.35">
      <c r="C111" s="10"/>
    </row>
    <row r="112" spans="3:3" x14ac:dyDescent="0.35">
      <c r="C112" s="10"/>
    </row>
    <row r="113" spans="3:3" x14ac:dyDescent="0.35">
      <c r="C113" s="10"/>
    </row>
    <row r="114" spans="3:3" x14ac:dyDescent="0.35">
      <c r="C114" s="10"/>
    </row>
    <row r="115" spans="3:3" x14ac:dyDescent="0.35">
      <c r="C115" s="10"/>
    </row>
    <row r="116" spans="3:3" x14ac:dyDescent="0.35">
      <c r="C116" s="10"/>
    </row>
    <row r="117" spans="3:3" x14ac:dyDescent="0.35">
      <c r="C117" s="10"/>
    </row>
    <row r="118" spans="3:3" x14ac:dyDescent="0.35">
      <c r="C118" s="10"/>
    </row>
    <row r="119" spans="3:3" x14ac:dyDescent="0.35">
      <c r="C119" s="10"/>
    </row>
    <row r="120" spans="3:3" x14ac:dyDescent="0.35">
      <c r="C120" s="10"/>
    </row>
    <row r="121" spans="3:3" x14ac:dyDescent="0.35">
      <c r="C121" s="10"/>
    </row>
    <row r="122" spans="3:3" x14ac:dyDescent="0.35">
      <c r="C122" s="10"/>
    </row>
    <row r="123" spans="3:3" x14ac:dyDescent="0.35">
      <c r="C123" s="10"/>
    </row>
    <row r="124" spans="3:3" x14ac:dyDescent="0.35">
      <c r="C124" s="10"/>
    </row>
    <row r="125" spans="3:3" x14ac:dyDescent="0.35">
      <c r="C125" s="10"/>
    </row>
    <row r="126" spans="3:3" x14ac:dyDescent="0.35">
      <c r="C126" s="10"/>
    </row>
    <row r="127" spans="3:3" x14ac:dyDescent="0.35">
      <c r="C127" s="10"/>
    </row>
    <row r="128" spans="3:3" x14ac:dyDescent="0.35">
      <c r="C128" s="10"/>
    </row>
    <row r="129" spans="3:3" x14ac:dyDescent="0.35">
      <c r="C129" s="10"/>
    </row>
    <row r="130" spans="3:3" x14ac:dyDescent="0.35">
      <c r="C130" s="10"/>
    </row>
    <row r="131" spans="3:3" x14ac:dyDescent="0.35">
      <c r="C131" s="10"/>
    </row>
    <row r="132" spans="3:3" x14ac:dyDescent="0.35">
      <c r="C132" s="10"/>
    </row>
    <row r="133" spans="3:3" x14ac:dyDescent="0.35">
      <c r="C133" s="10"/>
    </row>
    <row r="134" spans="3:3" x14ac:dyDescent="0.35">
      <c r="C134" s="10"/>
    </row>
    <row r="135" spans="3:3" x14ac:dyDescent="0.35">
      <c r="C135" s="10"/>
    </row>
    <row r="136" spans="3:3" x14ac:dyDescent="0.35">
      <c r="C136" s="10"/>
    </row>
    <row r="137" spans="3:3" x14ac:dyDescent="0.35">
      <c r="C137" s="10"/>
    </row>
    <row r="138" spans="3:3" x14ac:dyDescent="0.35">
      <c r="C138" s="10"/>
    </row>
    <row r="139" spans="3:3" x14ac:dyDescent="0.35">
      <c r="C139" s="10"/>
    </row>
    <row r="140" spans="3:3" x14ac:dyDescent="0.35">
      <c r="C140" s="10"/>
    </row>
    <row r="141" spans="3:3" x14ac:dyDescent="0.35">
      <c r="C141" s="10"/>
    </row>
    <row r="142" spans="3:3" x14ac:dyDescent="0.35">
      <c r="C142" s="10"/>
    </row>
    <row r="143" spans="3:3" x14ac:dyDescent="0.35">
      <c r="C143" s="10"/>
    </row>
    <row r="144" spans="3:3" x14ac:dyDescent="0.35">
      <c r="C144" s="10"/>
    </row>
    <row r="145" spans="3:3" x14ac:dyDescent="0.35">
      <c r="C145" s="10"/>
    </row>
    <row r="146" spans="3:3" x14ac:dyDescent="0.35">
      <c r="C146" s="10"/>
    </row>
    <row r="147" spans="3:3" x14ac:dyDescent="0.35">
      <c r="C147" s="10"/>
    </row>
    <row r="148" spans="3:3" x14ac:dyDescent="0.35">
      <c r="C148" s="10"/>
    </row>
    <row r="149" spans="3:3" x14ac:dyDescent="0.35">
      <c r="C149" s="10"/>
    </row>
    <row r="150" spans="3:3" x14ac:dyDescent="0.35">
      <c r="C150" s="10"/>
    </row>
    <row r="151" spans="3:3" x14ac:dyDescent="0.35">
      <c r="C151" s="10"/>
    </row>
    <row r="152" spans="3:3" x14ac:dyDescent="0.35">
      <c r="C152" s="10"/>
    </row>
    <row r="153" spans="3:3" x14ac:dyDescent="0.35">
      <c r="C153" s="10"/>
    </row>
    <row r="154" spans="3:3" x14ac:dyDescent="0.35">
      <c r="C154" s="10"/>
    </row>
    <row r="155" spans="3:3" x14ac:dyDescent="0.35">
      <c r="C155" s="10"/>
    </row>
    <row r="156" spans="3:3" x14ac:dyDescent="0.35">
      <c r="C156" s="10"/>
    </row>
    <row r="157" spans="3:3" x14ac:dyDescent="0.35">
      <c r="C157" s="10"/>
    </row>
    <row r="158" spans="3:3" x14ac:dyDescent="0.35">
      <c r="C158" s="10"/>
    </row>
    <row r="159" spans="3:3" x14ac:dyDescent="0.35">
      <c r="C159" s="10"/>
    </row>
    <row r="160" spans="3:3" x14ac:dyDescent="0.35">
      <c r="C160" s="10"/>
    </row>
    <row r="161" spans="3:3" x14ac:dyDescent="0.35">
      <c r="C161" s="10"/>
    </row>
    <row r="162" spans="3:3" x14ac:dyDescent="0.35">
      <c r="C162" s="10"/>
    </row>
    <row r="163" spans="3:3" x14ac:dyDescent="0.35">
      <c r="C163" s="10"/>
    </row>
    <row r="164" spans="3:3" x14ac:dyDescent="0.35">
      <c r="C164" s="10"/>
    </row>
    <row r="165" spans="3:3" x14ac:dyDescent="0.35">
      <c r="C165" s="10"/>
    </row>
    <row r="166" spans="3:3" x14ac:dyDescent="0.35">
      <c r="C166" s="10"/>
    </row>
    <row r="167" spans="3:3" x14ac:dyDescent="0.35">
      <c r="C167" s="10"/>
    </row>
    <row r="168" spans="3:3" x14ac:dyDescent="0.35">
      <c r="C168" s="10"/>
    </row>
    <row r="169" spans="3:3" x14ac:dyDescent="0.35">
      <c r="C169" s="10"/>
    </row>
    <row r="170" spans="3:3" x14ac:dyDescent="0.35">
      <c r="C170" s="10"/>
    </row>
    <row r="171" spans="3:3" x14ac:dyDescent="0.35">
      <c r="C171" s="10"/>
    </row>
    <row r="172" spans="3:3" x14ac:dyDescent="0.35">
      <c r="C172" s="10"/>
    </row>
    <row r="173" spans="3:3" x14ac:dyDescent="0.35">
      <c r="C173" s="10"/>
    </row>
    <row r="174" spans="3:3" x14ac:dyDescent="0.35">
      <c r="C174" s="10"/>
    </row>
    <row r="175" spans="3:3" x14ac:dyDescent="0.35">
      <c r="C175" s="10"/>
    </row>
    <row r="176" spans="3:3" x14ac:dyDescent="0.35">
      <c r="C176" s="10"/>
    </row>
    <row r="177" spans="3:3" x14ac:dyDescent="0.35">
      <c r="C177" s="10"/>
    </row>
    <row r="178" spans="3:3" x14ac:dyDescent="0.35">
      <c r="C178" s="10"/>
    </row>
    <row r="179" spans="3:3" x14ac:dyDescent="0.35">
      <c r="C179" s="10"/>
    </row>
    <row r="180" spans="3:3" x14ac:dyDescent="0.35">
      <c r="C180" s="10"/>
    </row>
    <row r="181" spans="3:3" x14ac:dyDescent="0.35">
      <c r="C181" s="10"/>
    </row>
    <row r="182" spans="3:3" x14ac:dyDescent="0.35">
      <c r="C182" s="10"/>
    </row>
    <row r="183" spans="3:3" x14ac:dyDescent="0.35">
      <c r="C183" s="10"/>
    </row>
    <row r="184" spans="3:3" x14ac:dyDescent="0.35">
      <c r="C184" s="10"/>
    </row>
    <row r="185" spans="3:3" x14ac:dyDescent="0.35">
      <c r="C185" s="10"/>
    </row>
    <row r="186" spans="3:3" x14ac:dyDescent="0.35">
      <c r="C186" s="10"/>
    </row>
    <row r="187" spans="3:3" x14ac:dyDescent="0.35">
      <c r="C187" s="10"/>
    </row>
    <row r="188" spans="3:3" x14ac:dyDescent="0.35">
      <c r="C188" s="10"/>
    </row>
    <row r="189" spans="3:3" x14ac:dyDescent="0.35">
      <c r="C189" s="10"/>
    </row>
    <row r="190" spans="3:3" x14ac:dyDescent="0.35">
      <c r="C190" s="10"/>
    </row>
    <row r="191" spans="3:3" x14ac:dyDescent="0.35">
      <c r="C191" s="10"/>
    </row>
    <row r="192" spans="3:3" x14ac:dyDescent="0.35">
      <c r="C192" s="10"/>
    </row>
    <row r="193" spans="3:3" x14ac:dyDescent="0.35">
      <c r="C193" s="10"/>
    </row>
    <row r="194" spans="3:3" x14ac:dyDescent="0.35">
      <c r="C194" s="10"/>
    </row>
    <row r="195" spans="3:3" x14ac:dyDescent="0.35">
      <c r="C195" s="10"/>
    </row>
    <row r="196" spans="3:3" x14ac:dyDescent="0.35">
      <c r="C196" s="10"/>
    </row>
    <row r="197" spans="3:3" x14ac:dyDescent="0.35">
      <c r="C197" s="10"/>
    </row>
    <row r="198" spans="3:3" x14ac:dyDescent="0.35">
      <c r="C198" s="10"/>
    </row>
    <row r="199" spans="3:3" x14ac:dyDescent="0.35">
      <c r="C199" s="10"/>
    </row>
    <row r="200" spans="3:3" x14ac:dyDescent="0.35">
      <c r="C200" s="10"/>
    </row>
    <row r="201" spans="3:3" x14ac:dyDescent="0.35">
      <c r="C201" s="10"/>
    </row>
    <row r="202" spans="3:3" x14ac:dyDescent="0.35">
      <c r="C202" s="10"/>
    </row>
    <row r="203" spans="3:3" x14ac:dyDescent="0.35">
      <c r="C203" s="10"/>
    </row>
    <row r="204" spans="3:3" x14ac:dyDescent="0.35">
      <c r="C204" s="10"/>
    </row>
    <row r="205" spans="3:3" x14ac:dyDescent="0.35">
      <c r="C205" s="10"/>
    </row>
    <row r="206" spans="3:3" x14ac:dyDescent="0.35">
      <c r="C206" s="10"/>
    </row>
    <row r="207" spans="3:3" x14ac:dyDescent="0.35">
      <c r="C207" s="10"/>
    </row>
    <row r="208" spans="3:3" x14ac:dyDescent="0.35">
      <c r="C208" s="10"/>
    </row>
    <row r="209" spans="3:3" x14ac:dyDescent="0.35">
      <c r="C209" s="10"/>
    </row>
    <row r="210" spans="3:3" x14ac:dyDescent="0.35">
      <c r="C210" s="10"/>
    </row>
    <row r="211" spans="3:3" x14ac:dyDescent="0.35">
      <c r="C211" s="10"/>
    </row>
    <row r="212" spans="3:3" x14ac:dyDescent="0.35">
      <c r="C212" s="10"/>
    </row>
    <row r="213" spans="3:3" x14ac:dyDescent="0.35">
      <c r="C213" s="10"/>
    </row>
    <row r="214" spans="3:3" x14ac:dyDescent="0.35">
      <c r="C214" s="10"/>
    </row>
    <row r="215" spans="3:3" x14ac:dyDescent="0.35">
      <c r="C215" s="10"/>
    </row>
    <row r="216" spans="3:3" x14ac:dyDescent="0.35">
      <c r="C216" s="10"/>
    </row>
    <row r="217" spans="3:3" x14ac:dyDescent="0.35">
      <c r="C217" s="10"/>
    </row>
    <row r="218" spans="3:3" x14ac:dyDescent="0.35">
      <c r="C218" s="10"/>
    </row>
    <row r="219" spans="3:3" x14ac:dyDescent="0.35">
      <c r="C219" s="10"/>
    </row>
    <row r="220" spans="3:3" x14ac:dyDescent="0.35">
      <c r="C220" s="10"/>
    </row>
    <row r="221" spans="3:3" x14ac:dyDescent="0.35">
      <c r="C221" s="10"/>
    </row>
    <row r="222" spans="3:3" x14ac:dyDescent="0.35">
      <c r="C222" s="10"/>
    </row>
    <row r="223" spans="3:3" x14ac:dyDescent="0.35">
      <c r="C223" s="10"/>
    </row>
    <row r="224" spans="3:3" x14ac:dyDescent="0.35">
      <c r="C224" s="10"/>
    </row>
    <row r="225" spans="3:3" x14ac:dyDescent="0.35">
      <c r="C225" s="10"/>
    </row>
    <row r="226" spans="3:3" x14ac:dyDescent="0.35">
      <c r="C226" s="10"/>
    </row>
    <row r="227" spans="3:3" x14ac:dyDescent="0.35">
      <c r="C227" s="10"/>
    </row>
    <row r="228" spans="3:3" x14ac:dyDescent="0.35">
      <c r="C228" s="10"/>
    </row>
    <row r="229" spans="3:3" x14ac:dyDescent="0.35">
      <c r="C229" s="10"/>
    </row>
    <row r="230" spans="3:3" x14ac:dyDescent="0.35">
      <c r="C230" s="10"/>
    </row>
    <row r="231" spans="3:3" x14ac:dyDescent="0.35">
      <c r="C231" s="10"/>
    </row>
    <row r="232" spans="3:3" x14ac:dyDescent="0.35">
      <c r="C232" s="10"/>
    </row>
    <row r="233" spans="3:3" x14ac:dyDescent="0.35">
      <c r="C233" s="10"/>
    </row>
    <row r="234" spans="3:3" x14ac:dyDescent="0.35">
      <c r="C234" s="10"/>
    </row>
    <row r="235" spans="3:3" x14ac:dyDescent="0.35">
      <c r="C235" s="10"/>
    </row>
    <row r="236" spans="3:3" x14ac:dyDescent="0.35">
      <c r="C236" s="10"/>
    </row>
    <row r="237" spans="3:3" x14ac:dyDescent="0.35">
      <c r="C237" s="10"/>
    </row>
    <row r="238" spans="3:3" x14ac:dyDescent="0.35">
      <c r="C238" s="10"/>
    </row>
    <row r="239" spans="3:3" x14ac:dyDescent="0.35">
      <c r="C239" s="10"/>
    </row>
    <row r="240" spans="3:3" x14ac:dyDescent="0.35">
      <c r="C240" s="10"/>
    </row>
    <row r="241" spans="3:3" x14ac:dyDescent="0.35">
      <c r="C241" s="10"/>
    </row>
    <row r="242" spans="3:3" x14ac:dyDescent="0.35">
      <c r="C242" s="10"/>
    </row>
    <row r="243" spans="3:3" x14ac:dyDescent="0.35">
      <c r="C243" s="10"/>
    </row>
    <row r="244" spans="3:3" x14ac:dyDescent="0.35">
      <c r="C244" s="10"/>
    </row>
    <row r="245" spans="3:3" x14ac:dyDescent="0.35">
      <c r="C245" s="10"/>
    </row>
    <row r="246" spans="3:3" x14ac:dyDescent="0.35">
      <c r="C246" s="10"/>
    </row>
    <row r="247" spans="3:3" x14ac:dyDescent="0.35">
      <c r="C247" s="10"/>
    </row>
    <row r="248" spans="3:3" x14ac:dyDescent="0.35">
      <c r="C248" s="10"/>
    </row>
    <row r="249" spans="3:3" x14ac:dyDescent="0.35">
      <c r="C249" s="10"/>
    </row>
    <row r="250" spans="3:3" x14ac:dyDescent="0.35">
      <c r="C250" s="10"/>
    </row>
    <row r="251" spans="3:3" x14ac:dyDescent="0.35">
      <c r="C251" s="10"/>
    </row>
    <row r="252" spans="3:3" x14ac:dyDescent="0.35">
      <c r="C252" s="10"/>
    </row>
    <row r="253" spans="3:3" x14ac:dyDescent="0.35">
      <c r="C253" s="10"/>
    </row>
    <row r="254" spans="3:3" x14ac:dyDescent="0.35">
      <c r="C254" s="10"/>
    </row>
    <row r="255" spans="3:3" x14ac:dyDescent="0.35">
      <c r="C255" s="10"/>
    </row>
    <row r="256" spans="3:3" x14ac:dyDescent="0.35">
      <c r="C256" s="10"/>
    </row>
    <row r="257" spans="3:3" x14ac:dyDescent="0.35">
      <c r="C257" s="10"/>
    </row>
    <row r="258" spans="3:3" x14ac:dyDescent="0.35">
      <c r="C258" s="10"/>
    </row>
    <row r="259" spans="3:3" x14ac:dyDescent="0.35">
      <c r="C259" s="10"/>
    </row>
    <row r="260" spans="3:3" x14ac:dyDescent="0.35">
      <c r="C260" s="10"/>
    </row>
    <row r="261" spans="3:3" x14ac:dyDescent="0.35">
      <c r="C261" s="10"/>
    </row>
    <row r="262" spans="3:3" x14ac:dyDescent="0.35">
      <c r="C262" s="10"/>
    </row>
    <row r="263" spans="3:3" x14ac:dyDescent="0.35">
      <c r="C263" s="10"/>
    </row>
    <row r="264" spans="3:3" x14ac:dyDescent="0.35">
      <c r="C264" s="10"/>
    </row>
    <row r="265" spans="3:3" x14ac:dyDescent="0.35">
      <c r="C265" s="10"/>
    </row>
    <row r="266" spans="3:3" x14ac:dyDescent="0.35">
      <c r="C266" s="10"/>
    </row>
    <row r="267" spans="3:3" x14ac:dyDescent="0.35">
      <c r="C267" s="10"/>
    </row>
    <row r="268" spans="3:3" x14ac:dyDescent="0.35">
      <c r="C268" s="10"/>
    </row>
    <row r="269" spans="3:3" x14ac:dyDescent="0.35">
      <c r="C269" s="10"/>
    </row>
    <row r="270" spans="3:3" x14ac:dyDescent="0.35">
      <c r="C270" s="10"/>
    </row>
    <row r="271" spans="3:3" x14ac:dyDescent="0.35">
      <c r="C271" s="10"/>
    </row>
    <row r="272" spans="3:3" x14ac:dyDescent="0.35">
      <c r="C272" s="10"/>
    </row>
    <row r="273" spans="3:3" x14ac:dyDescent="0.35">
      <c r="C273" s="10"/>
    </row>
    <row r="274" spans="3:3" x14ac:dyDescent="0.35">
      <c r="C274" s="10"/>
    </row>
    <row r="275" spans="3:3" x14ac:dyDescent="0.35">
      <c r="C275" s="10"/>
    </row>
    <row r="276" spans="3:3" x14ac:dyDescent="0.35">
      <c r="C276" s="10"/>
    </row>
    <row r="277" spans="3:3" x14ac:dyDescent="0.35">
      <c r="C277" s="10"/>
    </row>
    <row r="278" spans="3:3" x14ac:dyDescent="0.35">
      <c r="C278" s="10"/>
    </row>
    <row r="279" spans="3:3" x14ac:dyDescent="0.35">
      <c r="C279" s="10"/>
    </row>
    <row r="280" spans="3:3" x14ac:dyDescent="0.35">
      <c r="C280" s="10"/>
    </row>
    <row r="281" spans="3:3" x14ac:dyDescent="0.35">
      <c r="C281" s="10"/>
    </row>
    <row r="282" spans="3:3" x14ac:dyDescent="0.35">
      <c r="C282" s="10"/>
    </row>
    <row r="283" spans="3:3" x14ac:dyDescent="0.35">
      <c r="C283" s="10"/>
    </row>
    <row r="284" spans="3:3" x14ac:dyDescent="0.35">
      <c r="C284" s="10"/>
    </row>
    <row r="285" spans="3:3" x14ac:dyDescent="0.35">
      <c r="C285" s="10"/>
    </row>
    <row r="286" spans="3:3" x14ac:dyDescent="0.35">
      <c r="C286" s="10"/>
    </row>
    <row r="287" spans="3:3" x14ac:dyDescent="0.35">
      <c r="C287" s="10"/>
    </row>
    <row r="288" spans="3:3" x14ac:dyDescent="0.35">
      <c r="C288" s="10"/>
    </row>
    <row r="289" spans="3:3" x14ac:dyDescent="0.35">
      <c r="C289" s="10"/>
    </row>
    <row r="290" spans="3:3" x14ac:dyDescent="0.35">
      <c r="C290" s="10"/>
    </row>
    <row r="291" spans="3:3" x14ac:dyDescent="0.35">
      <c r="C291" s="10"/>
    </row>
    <row r="292" spans="3:3" x14ac:dyDescent="0.35">
      <c r="C292" s="10"/>
    </row>
    <row r="293" spans="3:3" x14ac:dyDescent="0.35">
      <c r="C293" s="10"/>
    </row>
    <row r="294" spans="3:3" x14ac:dyDescent="0.35">
      <c r="C294" s="10"/>
    </row>
    <row r="295" spans="3:3" x14ac:dyDescent="0.35">
      <c r="C295" s="10"/>
    </row>
    <row r="296" spans="3:3" x14ac:dyDescent="0.35">
      <c r="C296" s="10"/>
    </row>
    <row r="297" spans="3:3" x14ac:dyDescent="0.35">
      <c r="C297" s="10"/>
    </row>
    <row r="298" spans="3:3" x14ac:dyDescent="0.35">
      <c r="C298" s="10"/>
    </row>
    <row r="299" spans="3:3" x14ac:dyDescent="0.35">
      <c r="C299" s="10"/>
    </row>
    <row r="300" spans="3:3" x14ac:dyDescent="0.35">
      <c r="C300" s="10"/>
    </row>
    <row r="301" spans="3:3" x14ac:dyDescent="0.35">
      <c r="C301" s="10"/>
    </row>
    <row r="302" spans="3:3" x14ac:dyDescent="0.35">
      <c r="C302" s="10"/>
    </row>
    <row r="303" spans="3:3" x14ac:dyDescent="0.35">
      <c r="C303" s="10"/>
    </row>
    <row r="304" spans="3:3" x14ac:dyDescent="0.35">
      <c r="C304" s="10"/>
    </row>
    <row r="305" spans="3:3" x14ac:dyDescent="0.35">
      <c r="C305" s="10"/>
    </row>
  </sheetData>
  <mergeCells count="13">
    <mergeCell ref="B2:B3"/>
    <mergeCell ref="G12:H12"/>
    <mergeCell ref="I12:J12"/>
    <mergeCell ref="D12:D13"/>
    <mergeCell ref="E12:F13"/>
    <mergeCell ref="D2:D3"/>
    <mergeCell ref="E2:F3"/>
    <mergeCell ref="G2:H2"/>
    <mergeCell ref="I2:J2"/>
    <mergeCell ref="B12:B13"/>
    <mergeCell ref="C12:C13"/>
    <mergeCell ref="C2:C3"/>
    <mergeCell ref="B4:B9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71" fitToHeight="2" orientation="portrait" horizontalDpi="300" verticalDpi="300" r:id="rId1"/>
  <headerFooter>
    <oddHeader>&amp;LFővárosi Vízművek Zrt. Ferihegyi úti gépház rekonstrukciója  
&amp;C
ÁRAZATLAN KÖLTSÉGVETÉS
ÖSSZES HELYISÉG&amp;RÉPÍTÉSI  MUNKÁK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főösszesítő</vt:lpstr>
      <vt:lpstr>Összesítő</vt:lpstr>
      <vt:lpstr>ÖSSZES HELYISÉG_MUNKANEMENKÉNT</vt:lpstr>
      <vt:lpstr>főösszesítő!Nyomtatási_terület</vt:lpstr>
      <vt:lpstr>'ÖSSZES HELYISÉG_MUNKANEMENKÉNT'!Nyomtatási_terület</vt:lpstr>
      <vt:lpstr>Összesítő!Nyomtatási_terület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Nyáry Zsuzsanna</dc:creator>
  <cp:lastModifiedBy>Bányainé Molnár Edina</cp:lastModifiedBy>
  <cp:lastPrinted>2018-05-15T12:09:05Z</cp:lastPrinted>
  <dcterms:created xsi:type="dcterms:W3CDTF">2017-05-09T16:26:27Z</dcterms:created>
  <dcterms:modified xsi:type="dcterms:W3CDTF">2018-05-15T13:19:03Z</dcterms:modified>
</cp:coreProperties>
</file>